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0" windowWidth="28800" windowHeight="11328" tabRatio="738"/>
  </bookViews>
  <sheets>
    <sheet name="Свод" sheetId="32" r:id="rId1"/>
  </sheets>
  <definedNames>
    <definedName name="_xlnm._FilterDatabase" localSheetId="0" hidden="1">Свод!$C$4:$C$512</definedName>
    <definedName name="_xlnm.Print_Titles" localSheetId="0">Свод!$3:$4</definedName>
    <definedName name="_xlnm.Print_Area" localSheetId="0">Свод!$A$1:$N$512</definedName>
  </definedNames>
  <calcPr calcId="145621" refMode="R1C1"/>
</workbook>
</file>

<file path=xl/calcChain.xml><?xml version="1.0" encoding="utf-8"?>
<calcChain xmlns="http://schemas.openxmlformats.org/spreadsheetml/2006/main">
  <c r="D430" i="32" l="1"/>
  <c r="D401" i="32"/>
  <c r="D373" i="32"/>
  <c r="D365" i="32" l="1"/>
  <c r="D362" i="32"/>
  <c r="D361" i="32"/>
  <c r="D360" i="32"/>
  <c r="D323" i="32"/>
  <c r="D113" i="32"/>
  <c r="D105" i="32"/>
  <c r="D104" i="32"/>
  <c r="D103" i="32"/>
  <c r="D102" i="32"/>
  <c r="D101" i="32"/>
  <c r="D100" i="32"/>
  <c r="D98" i="32"/>
  <c r="D96" i="32"/>
  <c r="D95" i="32"/>
  <c r="D94" i="32"/>
  <c r="D93" i="32"/>
</calcChain>
</file>

<file path=xl/sharedStrings.xml><?xml version="1.0" encoding="utf-8"?>
<sst xmlns="http://schemas.openxmlformats.org/spreadsheetml/2006/main" count="919" uniqueCount="437">
  <si>
    <t>№ п/п</t>
  </si>
  <si>
    <t>Примечание</t>
  </si>
  <si>
    <t>материал</t>
  </si>
  <si>
    <t>с остановом / без останова</t>
  </si>
  <si>
    <t>промышленные альпинисты (требуется / не требуется)</t>
  </si>
  <si>
    <t>леса (требуется / не требуется)</t>
  </si>
  <si>
    <t>сопутствующие работы, для обеспечения доступа к заменяемым элементам</t>
  </si>
  <si>
    <t>кол-во</t>
  </si>
  <si>
    <t>номер позиции в спецификации к чертежу</t>
  </si>
  <si>
    <t>номер чертежа</t>
  </si>
  <si>
    <t>полный состав демонтажных и монтажных работ, включая испытания и неразрушающий контроль</t>
  </si>
  <si>
    <t xml:space="preserve">Труба 57х5 ГОСТ 8732 -78 В20 ГОСТ8731-74 </t>
  </si>
  <si>
    <t>Фланец трубный свободный на приварном стальном кольце  Ду 50, Ру 1.6 МПа ИТШЛ.302631.005 (ГС 555-187)</t>
  </si>
  <si>
    <t xml:space="preserve">Детали заземления: </t>
  </si>
  <si>
    <t>Фланец трубный плоский приварной стальной Ду 50, Ру 1.6 МПа ИТШЛ.712402.124 (ГС 555-5)</t>
  </si>
  <si>
    <t>Фитинги:</t>
  </si>
  <si>
    <t>Отвод П 90-57х5 ГОСТ 17375-2001</t>
  </si>
  <si>
    <t>Отвод П 45-57х5 ГОСТ 17375-2001</t>
  </si>
  <si>
    <t>Приварыш под цапковую арм-ру с метрической резьбой М24х2  стальной Ру 1.6  Мпа ИТШЛ.726074.020-01 (553-03.431-01)</t>
  </si>
  <si>
    <t>Пробка спускная стальная М24х2 Ру 1.6 МПа ИТШЛ.718011.005-02 (936-03.078-02)</t>
  </si>
  <si>
    <t>Планка заземления ПЛС50х30 ТЛИШ.741124.010</t>
  </si>
  <si>
    <t xml:space="preserve">
Хвостовик 4х30х40 (полоса Б 30х4 ГОСТ 103-2006/А ГОСТ Р52927-2008)
</t>
  </si>
  <si>
    <t>Арматура:</t>
  </si>
  <si>
    <t>Перемычка (провод медный)</t>
  </si>
  <si>
    <t>Крепеж фланцевый:</t>
  </si>
  <si>
    <t>Крепеж оцинкованный: болт М14 + гайка М14</t>
  </si>
  <si>
    <t xml:space="preserve">Только в помещении вспомогательных механизмов №113 </t>
  </si>
  <si>
    <t xml:space="preserve">Труба ASTM A333 Ø 273,0х9,3 </t>
  </si>
  <si>
    <t>Труба ASTM A333   Ø 406,4х9,5</t>
  </si>
  <si>
    <t xml:space="preserve">Тройник 16"х16" NB- TEE,STR, SCH STD, A420 WPL6 </t>
  </si>
  <si>
    <t xml:space="preserve">Отвод  90°градусов LR SCH STD, A420 WPL6 </t>
  </si>
  <si>
    <t xml:space="preserve">Тройник 10"х10" NB-TEE,STR, SCH STD, A420 WPL6 </t>
  </si>
  <si>
    <t>Фланец  10" FLG, RFWN, 300#,SCH STD, A350 LF2</t>
  </si>
  <si>
    <t>Фланец  16" FLG, RFWN, 300#,SCH STD, A350 LF2</t>
  </si>
  <si>
    <t xml:space="preserve">Переход  16"х10" ECC(эксцентрический), SCH STD, A420 WPL6 </t>
  </si>
  <si>
    <t xml:space="preserve">Прокладка </t>
  </si>
  <si>
    <t>Прокладка 16", 1/8 " THK, 300#, SPIRAL WOUND</t>
  </si>
  <si>
    <t>Прокладка 10", 1/8 " THK, 300#, SPIRAL WOUND</t>
  </si>
  <si>
    <t>Прокладка фланцевая:</t>
  </si>
  <si>
    <t>шт</t>
  </si>
  <si>
    <t xml:space="preserve">Труба 2", PIPE, S/10S SMLS, ASTM A312 TP316L </t>
  </si>
  <si>
    <t>Тройник 2"х2", TEE, STR S/10S, A403-WP316L SS</t>
  </si>
  <si>
    <t>Отвод 90° 2", ELL,90 LR S/10S, A403-WP316L SS</t>
  </si>
  <si>
    <t>Фланец 2", FLG, RFWN 150LB S/10 BORE, A182-F316L</t>
  </si>
  <si>
    <t>Шпилька 5/8" UNC оцинкованная ASTM А193-В7, 100mm LG, STUD BOLT C/W 2 NUTS &amp; 2 WASHERS</t>
  </si>
  <si>
    <t>Прокладка 2" спирально-витая, GASKET, 3 THK, 150LB</t>
  </si>
  <si>
    <t>Заглушка 2", CAP, S/10S, A403-WP316L SS</t>
  </si>
  <si>
    <t>Труба 2", BE, SCH10S, ASTM A 312 Сорт ТР 316L</t>
  </si>
  <si>
    <t>Отвод 90° 2", LR, BW, SCH10S, ASTM A 403 Сорт WР 316L</t>
  </si>
  <si>
    <t>Фланец 2", WN 150#, RF, SCH10S, ASTM A 182 Сорт F 316L</t>
  </si>
  <si>
    <t>Прокладка 2", 150#, RF, AISI316</t>
  </si>
  <si>
    <t>Гайка М16, ASTM A194 G 8M</t>
  </si>
  <si>
    <t>Шпилька М16-90мм,  ASTM A193 В8М CL2</t>
  </si>
  <si>
    <t>Опорный башмак OPS-SD PS01-(050)-SS</t>
  </si>
  <si>
    <t xml:space="preserve">Быстросъемное фланцевое соединение 2", 150#, RF </t>
  </si>
  <si>
    <t>Трубы</t>
  </si>
  <si>
    <t>Фитинги</t>
  </si>
  <si>
    <t>Фланцы</t>
  </si>
  <si>
    <t>Фланец 1-150-25 ст 20 ГОСТ 12821-80</t>
  </si>
  <si>
    <t>Фланец приварной Ду 150, Py 2,5 Mпa</t>
  </si>
  <si>
    <t>Фланец приварной Ду 32, Py 4,0 Mпa</t>
  </si>
  <si>
    <t>Фланец глухой стальной Ду 32, Py 4,0 Mпa</t>
  </si>
  <si>
    <t>Арматура</t>
  </si>
  <si>
    <t>Заземление</t>
  </si>
  <si>
    <t>Планка заземления ПЛС 100-30 ТЛИШ.741124.010-02 (689-03.006-02)  ОСТ 5P.6124-82</t>
  </si>
  <si>
    <t>Труба 159x8 ГОСТ8732-78  B20 ГОСТ8731-74</t>
  </si>
  <si>
    <t>Труба 38x3 ГОСТ8734-75 B20 ГОСТ8733-74</t>
  </si>
  <si>
    <t>Приварыш под датчик L=110 мм ЕШИВ.752289.019-04</t>
  </si>
  <si>
    <t>Переход K-159x8-133x8 ГОСТ 17378-2001</t>
  </si>
  <si>
    <t>Фланец приварной Ду 150, Py 4,0 Mпa</t>
  </si>
  <si>
    <t>Фланец приварной Ду 125, Py 2,5 Mпa</t>
  </si>
  <si>
    <t xml:space="preserve">Отвод 45-159x8 ГОСТ 17375-2001 </t>
  </si>
  <si>
    <t xml:space="preserve">Тройник 159x8 ГОСТ 17376-2001 </t>
  </si>
  <si>
    <t>Труба 57x4 ГОСТ8732-75 B20 ГОСТ8731-74</t>
  </si>
  <si>
    <t xml:space="preserve">Отвод 90-159x8 ГОСТ 17375-2001 </t>
  </si>
  <si>
    <t xml:space="preserve">Отвод 60-159x8 ГОСТ 17375-2001 </t>
  </si>
  <si>
    <t>ед.изм</t>
  </si>
  <si>
    <t>м</t>
  </si>
  <si>
    <t xml:space="preserve"> к-т</t>
  </si>
  <si>
    <t>Прокладка для фланцевых соединений Ду 150 ЕШИВ.754072.001-29</t>
  </si>
  <si>
    <t>Фланцы (трубные и комплектные)</t>
  </si>
  <si>
    <t>Прокладка для арм-ры Ду 150, Py 4,0 Mпa</t>
  </si>
  <si>
    <t>Прокладка для арм-ры Ду 32, Py 4,0 Mпa</t>
  </si>
  <si>
    <t>Прокладка для арм-ры Ду 125, Ру  2,5 Мпа</t>
  </si>
  <si>
    <t>Прокладка для арм-ры и теплообменников Ду 150, Py 1,6 и 2,5 Mпa</t>
  </si>
  <si>
    <t>Труба 57х3 ГОСТ 9941-81 08Х22Н6Т ГОСТ5632-72</t>
  </si>
  <si>
    <t>Тройник 57х3 08Х22Н6Т Ту26-18-38-90</t>
  </si>
  <si>
    <t>Фланец плоский приварной 50-16 ИТШЛ.712402.015 (555-35.099) ОСТ 5Р.5536-83</t>
  </si>
  <si>
    <t>Заглушка 50-16 08Х22Н6Т ГОСТ 12836-67</t>
  </si>
  <si>
    <t>Приварыш 50-16 ИТШЛ.726075.130 (553-Е551) ОСТ 5Р.5536-83</t>
  </si>
  <si>
    <t>Протектор кольцевой межфданцевый цинковый ПРК-МФ-Ц-50-16</t>
  </si>
  <si>
    <t>Прокладка из фторопласта А-50-16-Ф ГОСТ 15180-86</t>
  </si>
  <si>
    <t>Пластина 1Ф-I-ТМКЩ-С-2 ГОСТ 7338-90 (прокладка изолирующая резиновая DN50)</t>
  </si>
  <si>
    <t>Фторопласт-4 П ГОСТ 10007-80 (втулка и кольцо изолирующие из фторопласта под шпильку с гайками М14)</t>
  </si>
  <si>
    <t>Фторопласт-4 П ГОСТ 10007-80 (втулка и кольцо изолирующие из фторопласта под шпильку с гайками М16)</t>
  </si>
  <si>
    <t>Шпилька оцинкован М16-6gх90.58 ГОСТ 22042-76</t>
  </si>
  <si>
    <t>Шпилька оцинкован М14-6gх90.58 ГОСТ 22042-76</t>
  </si>
  <si>
    <t>Шпилька оцинкован М14-6gх70.58 ГОСТ 22042-76</t>
  </si>
  <si>
    <t>Гайка оцинкован М16-6Н5 ГОСТ 5915-70</t>
  </si>
  <si>
    <t>Гайка оцинкован М14-6Н5 ГОСТ 5915-70</t>
  </si>
  <si>
    <t>Шайба оцинкован А16.01.08КП.016 ГОСТ 11371-78</t>
  </si>
  <si>
    <t>Шайба оцинкован А14.01.08КП.016 ГОСТ 11371-78</t>
  </si>
  <si>
    <t>Труба 25х3 ГОСТ 9941-81 08Х22Н6Т ГОСТ5632-72</t>
  </si>
  <si>
    <t>Фланец плоский приварной 1-20-16 08Х22Н6Т ГОСТ12820-80</t>
  </si>
  <si>
    <t>Фланец плоский приварной 1-50-16 08Х22Н6Т ГОСТ12820-80</t>
  </si>
  <si>
    <t>Прокладка из фторопласта А-20-16-Ф ГОСТ 15180-86</t>
  </si>
  <si>
    <t>Фторопласт-4 П ГОСТ 10007-80 (втулка и кольцо изолирующие из фторопласта под шпильку с гайками М12)</t>
  </si>
  <si>
    <t>Шпилька оцинкован М12-6gх70.58 ГОСТ 22042-76</t>
  </si>
  <si>
    <t>Гайка оцинкован М12-6Н5 ГОСТ 5915-70</t>
  </si>
  <si>
    <t>Труба:</t>
  </si>
  <si>
    <t>Труба 45х3 ГОСТ 8734-75 В20 ГОСТ 8733-74</t>
  </si>
  <si>
    <t>Тройник П 45х4 ГОСТ 17376-2001</t>
  </si>
  <si>
    <t>Клапан запорный DN 40, PN 1.0 Мпа ( ТЭГ №GLV59012)</t>
  </si>
  <si>
    <t>Труба 38х3 ГОСТ 8734-75 В20 ГОСТ 8733-75</t>
  </si>
  <si>
    <t>Переход ПЭ 45х4-38х4 ГОСТ 17378-2001</t>
  </si>
  <si>
    <t>Отвод П90 45х3 ГОСТ 17375-2001</t>
  </si>
  <si>
    <t>Планка заземления ПлС 25-6,4 сталь</t>
  </si>
  <si>
    <t>Перемычка ПГМ медная, сечение 4 кв.мм, длиной 0,8 м.</t>
  </si>
  <si>
    <t>Перемычка ПГМ медная, сечение 4 кв.мм, длиной 0,5 м.</t>
  </si>
  <si>
    <t>Узел заземления, Тип 8. 4550-50.363621.00.001:</t>
  </si>
  <si>
    <t>Тройник П 38х3 ГОСТ 17376-2001</t>
  </si>
  <si>
    <r>
      <t>Штуцер 1шК 1 1/4</t>
    </r>
    <r>
      <rPr>
        <sz val="14"/>
        <color theme="1"/>
        <rFont val="Calibri"/>
        <family val="2"/>
        <charset val="204"/>
      </rPr>
      <t>"</t>
    </r>
    <r>
      <rPr>
        <sz val="14"/>
        <color theme="1"/>
        <rFont val="Times New Roman"/>
        <family val="1"/>
        <charset val="204"/>
      </rPr>
      <t>-38-01 4550.302634.00.004 сталь 20 ГОСТ 1050-2013</t>
    </r>
  </si>
  <si>
    <t>Бобышка 1-2-G1-100-20 ОСТ 26.260.460-99</t>
  </si>
  <si>
    <t>Пробка 2-G1-сталь 20 ГОСТ 1050-2013 ОСТ26.260.460-99</t>
  </si>
  <si>
    <t>Клапан запорный DN 32, PN 1.0 Мпа ( ТЭГ №GLV59026, №GLV59027, №GLV59028)</t>
  </si>
  <si>
    <t>Арматура (КОФ, крепеж, прокладка):</t>
  </si>
  <si>
    <t>Труба 45х3 ГОСТ 8734-75 08Х18Н10Т ГОСТ 9941-81</t>
  </si>
  <si>
    <t>Отвод П90 45х3 ТУ 1468-001-17192736-01</t>
  </si>
  <si>
    <t>Отвод П45 45х3 ТУ 1468-001-17192736-01</t>
  </si>
  <si>
    <t>Отвод П90 57х3 ГОСТ 17375-2001</t>
  </si>
  <si>
    <t>Фланец:</t>
  </si>
  <si>
    <t>Фланец DN50-1,0(10)-01 ОСТ 5Р5252-2002</t>
  </si>
  <si>
    <t>Прокладка:</t>
  </si>
  <si>
    <t>Прокладка резиновая для фланцевых соединений DN50 PN1.0 МПа 938-03.021-05</t>
  </si>
  <si>
    <t>Переход ПЭ 57х4-38х4 ГОСТ 17378-2001</t>
  </si>
  <si>
    <t>Отвод П45 57х3 ГОСТ 17375-2002</t>
  </si>
  <si>
    <t>Узел заземления, Тип 2. 4550-50.363621.00.001:</t>
  </si>
  <si>
    <t>Клапан обратный DN 50, PN 10 ( ТЭГ №СV06001)</t>
  </si>
  <si>
    <t>Тройник П 57х4-45х3 ГОСТ 17376-2001</t>
  </si>
  <si>
    <t>Фланец DN40-1,0(10)-01 ОСТ 5Р5252-2002</t>
  </si>
  <si>
    <t>Прокладка резиновая для фланцевых соединений DN40 PN1.0 МПа 938-03.021-04</t>
  </si>
  <si>
    <t>Клапан невозвратно-запорный DN 40, PN 16 ( ТЭГ №RGV06036)</t>
  </si>
  <si>
    <t>Метизы:</t>
  </si>
  <si>
    <t>Болт с 6-гранной головкой ГОСТ Р ИСО 4014-2013 М14х60-5.6 Ц12 фос.прм.</t>
  </si>
  <si>
    <t>Кран шаровый DN 50, PN 1.0 МПа ( ТЭГ №ВV06007)</t>
  </si>
  <si>
    <t>Кран шаровый DN 50, PN 1.0 МПа ( ТЭГ №ВV06008)</t>
  </si>
  <si>
    <t>Гайка М14-6Н5Ц9 фос.прм ГОСТ 5915-70</t>
  </si>
  <si>
    <t>Штуцер 6-25ст. ГОСТ 5890-78</t>
  </si>
  <si>
    <t>Соединение 1-25 ст.  ГОСТ 5890-78</t>
  </si>
  <si>
    <t>Штуцер 1шК 1"-32-01 4550-50.302634.00.004 сталь 20 ГОСТ 1050-2013</t>
  </si>
  <si>
    <t>Прокладка для штуцерных соединений DN25 4550-50.305323.00.002-06</t>
  </si>
  <si>
    <t>Кран шаровый 1" CL 150 NPT ( ТЭГ №ВV06037)</t>
  </si>
  <si>
    <t>Штуцер 1шК 1 1/2"-45-01 4550-50.302634.00.004 сталь 20 ГОСТ 1050-2013</t>
  </si>
  <si>
    <t>Штуцер 1шК 1 1/4"-38-01 4550-50.302634.00.004 сталь 20 ГОСТ 1050-2013</t>
  </si>
  <si>
    <t>Кран шаровый DN 40, PN 1.0 МПа ( ТЭГ №ВV06005)</t>
  </si>
  <si>
    <t>Кран шаровый DN 32, PN 1.0 МПа ( ТЭГ №ВV06035)</t>
  </si>
  <si>
    <t>Узел заземления, Тип 7 4550-50.363621.00.001:</t>
  </si>
  <si>
    <t>Отвод П45 45х3 ГОСТ 17375-2002</t>
  </si>
  <si>
    <t>Соединение 1-15 ст.  ГОСТ 5890-78</t>
  </si>
  <si>
    <t>Штуцер 6-15 ст. ГОСТ 5890-78</t>
  </si>
  <si>
    <t>Штуцер 1шК 1/2"-18-01 4550-50.302634.00.004 сталь 20 ГОСТ 1050-2013</t>
  </si>
  <si>
    <t>Пробка с 6-гранной головкой 1/2" CL3000 NPT(M) ASME B 16.11 L245 API 5L (ГОСТ Р ИСО 3183)</t>
  </si>
  <si>
    <t>Прокладка для штуцерных соединений DN15 4550-50.305323.00.002-04</t>
  </si>
  <si>
    <t>Кран шаровый 1/2" CL 150 NPT ( ТЭГ №ВV06028)</t>
  </si>
  <si>
    <t>Штуцер 6-32 ст. ГОСТ 5890-78</t>
  </si>
  <si>
    <t>Соединение 1-32 ст.  ГОСТ 5890-78</t>
  </si>
  <si>
    <t>Прокладка для штуцерных соединений DN32 4550-50.305323.00.002-07</t>
  </si>
  <si>
    <t>Заземление:</t>
  </si>
  <si>
    <t>Фланец судовой трубный приварной латунный тип III Ду 40 Ру 1МПа ГОСТ 1536-76</t>
  </si>
  <si>
    <t xml:space="preserve">Прокладка А-40-40-ТМКЩ-С ГОСТ 15180-86 резина средней твердости для фланца Ду 40 </t>
  </si>
  <si>
    <t>Труба ДКРНТ 45х3.5 НД МНЖ5-1 ГОСТ 17217-79</t>
  </si>
  <si>
    <t>Узел заземления, Тип 4. 4550-50.363621.00.001:</t>
  </si>
  <si>
    <t>Планка заземления ПлС 100-6,4 сталь</t>
  </si>
  <si>
    <t>Планка заземления латунная</t>
  </si>
  <si>
    <t>Перемычка ПГМ 4-6,4-500 медная</t>
  </si>
  <si>
    <t>Труба ДКРНТ 55х2.5 НД МНЖ5-1 ГОСТ 17217-79</t>
  </si>
  <si>
    <t>Переход ПЭ 57х4-38х4 ч.4550-50.302181.00.001</t>
  </si>
  <si>
    <t>Протектор межфланцевый DN50 PN16 сталь 20ГОСТ 1050-2013 ч.4550-50.302620.00.002СБ</t>
  </si>
  <si>
    <t>Фланец DN50-1,6(16)-07 ОСТ 5Р5259-2002</t>
  </si>
  <si>
    <t>Прокладка из материала NEBAR DN50 PN 1,6 Мпа ч.4550-50.305323.00.001-05</t>
  </si>
  <si>
    <t>Труба 57х5 ГОСТ 8732-78 В20 ГОСТ 8731-74</t>
  </si>
  <si>
    <t>Тройник П 57х ГОСТ 17376-2001</t>
  </si>
  <si>
    <t>Отвод П90 57х5 ГОСТ 17375-2001</t>
  </si>
  <si>
    <t>Узел заземления, Тип 13 4550-50.363621.00.001:</t>
  </si>
  <si>
    <t>Планка заземления ПлС 80-6,4 сталь</t>
  </si>
  <si>
    <t>Перемычка ПГМ медная, сечение 4 кв.мм, длиной 0,15 м.</t>
  </si>
  <si>
    <t>Фланец DN50-1,6(16)-07 ОСТ 5Р5254-2002</t>
  </si>
  <si>
    <t>Труба полипропиленовая:</t>
  </si>
  <si>
    <t>Фитинги полипропиленовые:</t>
  </si>
  <si>
    <t>Отвод 90°, 60°, 45°:</t>
  </si>
  <si>
    <t>Труба 159x5 ГОСТ8732-78  B20 ГОСТ8731-74</t>
  </si>
  <si>
    <t>Труба 108x5 ГОСТ8732-78  B20 ГОСТ8731-74</t>
  </si>
  <si>
    <t>Фланец свободный Ду 150; Ру 1,0 Мпа ИТШЛ.302631.010 (ГС 555-193)</t>
  </si>
  <si>
    <t>Фланец приварной Ду 150; Ру 1,0 Мпа ИТШЛ.712402.008 (ГС 555-11)</t>
  </si>
  <si>
    <t>Фланец свободный Ду 100; Ру 1,0 Мпа ИТШЛ.302631.008 (ГС 555-191)</t>
  </si>
  <si>
    <t>Фланец приварной Ду 100; Ру 1,0 Мпа ИТШЛ.712402.006 (ГС 555-9)</t>
  </si>
  <si>
    <t>Фланец приварной Ду 100; Ру 1,0 Мпа ИТШЛ.712402.003 (ГС 555-5)</t>
  </si>
  <si>
    <t>Штуцер ответвительный Ду 32 ИТШЛ.753066.006-06 (556-01.099-7)</t>
  </si>
  <si>
    <t>Приварыш под манометр, и датчик давления ЕШИВ.752289.012-01</t>
  </si>
  <si>
    <t>Фланец свободный Ду 50; Ру 1,0 Мпа ИТШЛ.302631.005 (ГС 555-187)</t>
  </si>
  <si>
    <t>Планка заземления ПЛС 50-30 ТЛИШ.741124.010 (689-03.006)</t>
  </si>
  <si>
    <t>Планка заземления ПЛС 80-30 ТЛИШ.741124.010-01 (689-03.006-01)</t>
  </si>
  <si>
    <t>Хвостовик 4х30х40 (Полоса Б 30х4,0)</t>
  </si>
  <si>
    <t>Планка заземления латунная ЕШИВ.741100.005</t>
  </si>
  <si>
    <t>Контрфланец Ду 100 к поз.325 (АН15122623АА)</t>
  </si>
  <si>
    <t>Фланец специальный Ду 100 (поставка с поз.50 АН15122326АА)</t>
  </si>
  <si>
    <t>Перемычка медная 0,5 м</t>
  </si>
  <si>
    <r>
      <t xml:space="preserve">Затвор дисковый с ручным управлением через редуктор в комплекте с ответными фланцами, для стальных труб прокладками и крепежом Ду 150, Ру 1,0 Мпа ТУ3741-031-35491454-2006 </t>
    </r>
    <r>
      <rPr>
        <b/>
        <sz val="11"/>
        <color theme="1"/>
        <rFont val="Calibri"/>
        <family val="2"/>
        <charset val="204"/>
        <scheme val="minor"/>
      </rPr>
      <t>АН15142623АА поз.152</t>
    </r>
  </si>
  <si>
    <r>
      <t xml:space="preserve">Затвор дисковый с ручным управлением через редуктор в комплекте с ответными фланцами, для стальных труб прокладками и крепежом Ду 150, Ру 1,0 Мпа ТУ3741-031-35491454-2006 </t>
    </r>
    <r>
      <rPr>
        <b/>
        <sz val="11"/>
        <color theme="1"/>
        <rFont val="Calibri"/>
        <family val="2"/>
        <charset val="204"/>
        <scheme val="minor"/>
      </rPr>
      <t>АА15121423АА поз.153</t>
    </r>
  </si>
  <si>
    <r>
      <t xml:space="preserve">Затвор дисковый с ручным управлением с ответными фланцами, для стальных труб прокладками и крепежом Ду 150, Ру 1,0 Мпа ТУ3741-031-35491454-2006 </t>
    </r>
    <r>
      <rPr>
        <b/>
        <sz val="11"/>
        <color theme="1"/>
        <rFont val="Calibri"/>
        <family val="2"/>
        <charset val="204"/>
        <scheme val="minor"/>
      </rPr>
      <t>АН25142623АА поз.150</t>
    </r>
  </si>
  <si>
    <t>Клапан невозвратно-запорный Фланцевый проходной, бронза Ду 150, Ру 1,0МПа ИТШЛ.491925.028-03 (522-35.4173-03) поз.151</t>
  </si>
  <si>
    <r>
      <t xml:space="preserve">Затвор дисковый с ручным управлением с ответными фланцами, для стальных труб прокладками и крепежом Ду 150, Ру 1,0 Мпа ТУ3741-031-35491454-2006 </t>
    </r>
    <r>
      <rPr>
        <b/>
        <sz val="11"/>
        <color theme="1"/>
        <rFont val="Calibri"/>
        <family val="2"/>
        <charset val="204"/>
        <scheme val="minor"/>
      </rPr>
      <t>АН15122623АА поз.153</t>
    </r>
  </si>
  <si>
    <r>
      <t xml:space="preserve">Затвор поворотный дисковый с ручным управлением серии «Эксклюзив» Ду100 с ответными фланцами, для стальных труб прокладками и крепежом Ду 150, Ру 1,0 Мпа ТУ3741-031-35491454-2006 </t>
    </r>
    <r>
      <rPr>
        <b/>
        <sz val="11"/>
        <color theme="1"/>
        <rFont val="Calibri"/>
        <family val="2"/>
        <charset val="204"/>
        <scheme val="minor"/>
      </rPr>
      <t>АН15122326АА поз.50</t>
    </r>
  </si>
  <si>
    <t>Клапан невозвратно-запорный Фланцевый проходной, бронза Ду 150, Ру 1,0МПа ИТШЛ.491925.028-03 (522-35.4173-03) поз.150</t>
  </si>
  <si>
    <t>Крепеж:</t>
  </si>
  <si>
    <t>Прокладки фланцевые:</t>
  </si>
  <si>
    <r>
      <t xml:space="preserve">Затвор дисковый Серии “Эсклюзив” с ручным управлением с комплектом фланцев для монтажа на стальную трубу наружным диаметром 105 мм и комплектом прокладок и крепежа,  Ду 100, Ру 1,0 Мпа ТУ3741-031-35491454-2006 </t>
    </r>
    <r>
      <rPr>
        <b/>
        <sz val="14"/>
        <color theme="1"/>
        <rFont val="Calibri"/>
        <family val="2"/>
        <charset val="204"/>
        <scheme val="minor"/>
      </rPr>
      <t>АН15122623АА поз.325</t>
    </r>
  </si>
  <si>
    <t>Прокладка Ду 150, Ру 1 Мпа</t>
  </si>
  <si>
    <t>Прокладка Ду 100, Ру 1 Мпа</t>
  </si>
  <si>
    <t>Прокладка Ду 50, Ру 1 Мпа</t>
  </si>
  <si>
    <t>Контрфланец к поз.152 Ду 150  (АН15142623АА)</t>
  </si>
  <si>
    <t>Контрфланец к поз.153 Ду 150 (АА15121423АА)</t>
  </si>
  <si>
    <t>Контрфланец к поз.150 Ду 150 (АН25142623АА)</t>
  </si>
  <si>
    <t>Контрфланец к поз.153 Ду 150 (АН15122623АА)</t>
  </si>
  <si>
    <t>Болт М27 + гайка М27 (для фл. Ду 150)</t>
  </si>
  <si>
    <t>Болт М24 + гайка М24 (для фл. Ду 100)</t>
  </si>
  <si>
    <t>Труба 273x18,26 ASME B36.10/B16.25 ASTM A333 марка 6</t>
  </si>
  <si>
    <t>Труба (стакан) 273x20,62 ASME B36.10/B16.25 ASTM A333 марка 6</t>
  </si>
  <si>
    <t>Тройник переходной 273х21.44-219х18,26 SCH120 ASME B16.9 ASTM A420 марка WPL6-S</t>
  </si>
  <si>
    <t>Тройник 273х18,26 SCH100 ASME B16.9 ASTM A420 марка WPL6-S</t>
  </si>
  <si>
    <t>Переход 273х21.44-219х18,26 SCH120 ASME B16.9 ASTM A420 марка WPL6-S</t>
  </si>
  <si>
    <r>
      <t>Отвод 90</t>
    </r>
    <r>
      <rPr>
        <sz val="11"/>
        <color theme="1"/>
        <rFont val="Times New Roman"/>
        <family val="1"/>
        <charset val="204"/>
      </rPr>
      <t>° 273х18,26 SCH100 ASME B16.9 ASTM A420 марка WPL6-S</t>
    </r>
  </si>
  <si>
    <r>
      <t>Отвод 45</t>
    </r>
    <r>
      <rPr>
        <sz val="11"/>
        <color theme="1"/>
        <rFont val="Times New Roman"/>
        <family val="1"/>
        <charset val="204"/>
      </rPr>
      <t>° 273х18,26 SCH100 ASME B16.9 ASTM A420 марка WPL6-S</t>
    </r>
  </si>
  <si>
    <r>
      <t>Отвод 90</t>
    </r>
    <r>
      <rPr>
        <sz val="11"/>
        <color theme="1"/>
        <rFont val="Times New Roman"/>
        <family val="1"/>
        <charset val="204"/>
      </rPr>
      <t>° 33х9,09 SCH XXS ASME B16.9 ASTM A420 марка WPL6-S</t>
    </r>
  </si>
  <si>
    <t>Фланец  глухой Ду 250, Ру 16 Мпа ASME B16.5 RTJ ASTM A 350-LF2 кл.1</t>
  </si>
  <si>
    <t>Фланец  Ду 250, Ру 16 Мпа ASME B16.5 RTJ ASTM A 350-LF2 кл.1 (компл)</t>
  </si>
  <si>
    <t>Фланец  Ду 200, Ру 16 Мпа ASME B16.5 RTJ ASTM A 350-LF2 кл.1 (компл)</t>
  </si>
  <si>
    <t>Фланец  Ду 25, Ру 16 Мпа ASME B16.5 RTJ ASTM A 350-LF2 кл.1 (компл)</t>
  </si>
  <si>
    <t>Фильтр Y-образный сетчатый (8" 900cl) Ду 200, Ру 16 Мпа  ASTM A352-LCB с КОФ, крепеж, прокладка</t>
  </si>
  <si>
    <t xml:space="preserve">Замена 2-х фланцев на обратном клапане (6" 900cl) Ду150 Ру 16 Мпа </t>
  </si>
  <si>
    <t>Замена 1-го фланца на КШ (8" 900cl) Ду200 Ру 16 Мпа Тэг№1017-064</t>
  </si>
  <si>
    <t xml:space="preserve">Планка заземления </t>
  </si>
  <si>
    <t>ком-кт</t>
  </si>
  <si>
    <t>Шпилька + гайки Ду 200</t>
  </si>
  <si>
    <t>Шпилька + гайки Ду 150</t>
  </si>
  <si>
    <t xml:space="preserve">Труба  57х3 ГОСТ 8732-78 В20 ГОСТ 8731-74 </t>
  </si>
  <si>
    <t>Труба  45х3 ГОСТ 8734-75 В20 ГОСТ 8733-74</t>
  </si>
  <si>
    <t>Труба  38х5 ГОСТ 8734-75 В20 ГОСТ 8733-75</t>
  </si>
  <si>
    <t>Труба  32х3 ГОСТ 8734-75 В20 ГОСТ 8733-74</t>
  </si>
  <si>
    <t>Труба  22х3 ГОСТ 8734-75 В20 ГОСТ 8733-74</t>
  </si>
  <si>
    <t>ТРУБА 14x2  полипропиленовая</t>
  </si>
  <si>
    <t>ТРУБА 22X2.5 полипропиленовая</t>
  </si>
  <si>
    <t>ТРУБА 25X3  полипропиленовая</t>
  </si>
  <si>
    <t>ТРУБА 38X3 полипропиленовая</t>
  </si>
  <si>
    <t>ТРУБА 45X3 полипропиленовая</t>
  </si>
  <si>
    <t>Тройник 22х14 полипропиленовый</t>
  </si>
  <si>
    <t>Тройник 22х22 полипропиленовый</t>
  </si>
  <si>
    <t>Тройник 25х25 полипропиленовый</t>
  </si>
  <si>
    <t>Тройник 25х22 полипропиленовый</t>
  </si>
  <si>
    <t>Тройник 38х38 полипропиленовый</t>
  </si>
  <si>
    <t>Тройник 45х22 полипропиленовый</t>
  </si>
  <si>
    <t>Тройник 45х45 полипропиленовый</t>
  </si>
  <si>
    <t>Труба 75х2,5х300 МНЖ5-1 ГОСТ17217-79 - 13 шт</t>
  </si>
  <si>
    <t>Труба 55х2,5х300 МНЖ5-1 ГОСТ17217-79 - 45 шт</t>
  </si>
  <si>
    <t>Труба 85х2,5х300 МНЖ5-1 ГОСТ17217-79 - 41 шт</t>
  </si>
  <si>
    <t>Труба 105х2,5х300 МНЖ5-1 ГОСТ17217-79 - 23 шт</t>
  </si>
  <si>
    <t>Соединение накидное Ду 32, Ру 10,0 Мпа ИТШЛ.302615.088-06 (556-01.072-7)</t>
  </si>
  <si>
    <t>Соединение накидное Ду 25, Ру 10,0 Мпа ИТШЛ.302615.088-05 (556-01.072-6)</t>
  </si>
  <si>
    <t>Соединение накидное Ду 20, Ру 10,0 Мпа ИТШЛ.302615.088-04 (556-01.072-5)</t>
  </si>
  <si>
    <t>Штуцер ответвительный Ду 32, Ру 4,0 Мпа ИТШЛ.753066.012-06 (556-35.2542-06)</t>
  </si>
  <si>
    <t>Штуцер ответвительный Ду 25, Ру 4,0 Мпа ИТШЛ.753066.012-05 (556-35.2542-05)</t>
  </si>
  <si>
    <t>Штуцер ответвительный Ду 20, Ру 4,0 Мпа ИТШЛ.753066.012-04 (556-35.2542-04)</t>
  </si>
  <si>
    <t xml:space="preserve">Шпилька + гайки Ду 250 </t>
  </si>
  <si>
    <t>Прокладка (кольцо) Ду 250 Ру 16 Мпа</t>
  </si>
  <si>
    <t>Прокладка (кольцо) Ду 200 Ру 16 Мпа</t>
  </si>
  <si>
    <t>Прокладка (кольцо) Ду 150 Ру 16 Мпа</t>
  </si>
  <si>
    <t>Труба Ø108х6 ГОСТ 8732-78 В20 ГОСТ 8731-74</t>
  </si>
  <si>
    <t>Труба  3" ХХН, 3 1/2" наружный диаметр, 0,750" толщина стенки</t>
  </si>
  <si>
    <t>Коленчатый отводной патрубок 90° приварной, 10000 PSI, 3" ХНН</t>
  </si>
  <si>
    <t>шт.</t>
  </si>
  <si>
    <t xml:space="preserve">Вертлюжное соединение Style 50, 3" с концами Fig 1502, 3" наружная резьба и внутренняя резьба </t>
  </si>
  <si>
    <t>Соединение быстроразъемное 3" резьба наружная с приварным концом</t>
  </si>
  <si>
    <t>Труба ГОСТ 8734-75 В20 ГОСТ8733-74:</t>
  </si>
  <si>
    <t>Труба ГОСТ 8734-75 В10 ГОСТ8733-74:</t>
  </si>
  <si>
    <t>Штуцер:</t>
  </si>
  <si>
    <t>Штуцер промежуточный внахлёстку, сталь Ду 25, Ру 10,0 Мпа (556-35.2803-05)</t>
  </si>
  <si>
    <t>Штуцер промежуточный внахлёстку, сталь Ду 15, Ру 10,0 Мпа (556-35.2803-03)</t>
  </si>
  <si>
    <t>Штуцер промежуточный внахлёстку, сталь Ду 20, Ру 10,0 Мпа (556-35.2803-04)</t>
  </si>
  <si>
    <t>Штуцер промежуточный внахлёстку, сталь Ду 32, Ру 10,0 Мпа (556-35.2803-06)</t>
  </si>
  <si>
    <t>Штуцер ответвительный Ду 25 Ру 4,0 Мпа (556-01.099-6)</t>
  </si>
  <si>
    <t>Штуцер ответвительный Ду 20 Ру 4,0 Мпа (556-01.099-5)</t>
  </si>
  <si>
    <t>Штуцер ответвительный Ду 15 Ру 4,0 Мпа (556-01.099-4)</t>
  </si>
  <si>
    <t>Штуцер промежуточный  Ду 20 (556-35.2543-04)</t>
  </si>
  <si>
    <t>Соединения:</t>
  </si>
  <si>
    <t>Соединение рукавное штуцерное, тип 1, Ду 15 Py 0,8 Мпа сталь</t>
  </si>
  <si>
    <t>Соединение рукавное штуцерное, тип 1, Ду 25 Py 0,8 Мпа сталь</t>
  </si>
  <si>
    <t>Соединение рукавное штуцерное, тип 1, Ду 20 Py 0,8 Мпа сталь</t>
  </si>
  <si>
    <t>Соединение штуцерно-торцевое накидное внахлёстку, тип 1 Ду 25, Ру 10,0 Мпа</t>
  </si>
  <si>
    <t>Соединение штуцерно-торцевое накидное внахлёстку, тип 1 Ду 20, Ру 10,0 Мпа</t>
  </si>
  <si>
    <t>Соединение штуцерно-торцевое накидное внахлёстку, тип 1 Ду 15, Ру 10,0 Мпа</t>
  </si>
  <si>
    <t>Соединение штуцерно-торцевое накидное под сварку внахлестку Ду 25</t>
  </si>
  <si>
    <t>Соединение штуцерно-торцевое переходное внахлёстку, тип 1 Ду 32/25, Ру 10,0 Мпа</t>
  </si>
  <si>
    <t>Соединение штуцерно-торцевое переходное внахлёстку, тип 1 Ду 20/15, Ру 10,0 Мпа</t>
  </si>
  <si>
    <t>Соединение штуцерно-торцевое переходное внахлёстку, тип 1 Ду 25/20, Ру 10,0 Мпа</t>
  </si>
  <si>
    <t>Соединение штуцерно-торцевое переходное внахлёстку, тип 1 Ду 25/15, Ру 10,0 Мпа</t>
  </si>
  <si>
    <t>Соединение переходное Ду 32/20 (556-01.075-21)</t>
  </si>
  <si>
    <t>Фланцы:</t>
  </si>
  <si>
    <t>Фланец приварной стальной Ду 65 Ру 1,0 Мпа (ГС 555-7)</t>
  </si>
  <si>
    <t>Фланец приварной стальной Ду 40 Ру 1,0 Мпа (ГС 555-4)</t>
  </si>
  <si>
    <t>Фланец переходной плоский приварной, стальной Ду 65х50 Ру 1,0 Мпа (555-03.058-1)</t>
  </si>
  <si>
    <t>Фланец трубный переходной плоский приварной Ду 50/32 (555-03.054-1)</t>
  </si>
  <si>
    <t>Фланцы трубные свободные на приварном стальном кольце Ду 50 (ГС555-187)</t>
  </si>
  <si>
    <t>Фланец трубный плоский приварной Ду 50 (ГС555-05)</t>
  </si>
  <si>
    <t>Фитинг:</t>
  </si>
  <si>
    <t>Переход К-76х5-57х4 ГОСТ 17378-2001</t>
  </si>
  <si>
    <t>Переход К-57х5-32х3 ГОСТ 17378-2001</t>
  </si>
  <si>
    <t>Переход К-45х4-25х3 ГОСТ 17378-2001</t>
  </si>
  <si>
    <t>Тройник 57x4 ГОСТ17376-2001</t>
  </si>
  <si>
    <t>Гайка -заглушка Ду20 (556-35.1519)</t>
  </si>
  <si>
    <t>Гайка -заглушка Ду15 (556-35.1518)</t>
  </si>
  <si>
    <t>Стакан переборочный штуцерный без бурта приварной, сталь Ду 20 Ру 4,0 Мпа (554-03.913-10)</t>
  </si>
  <si>
    <t>Стакан переборочный штуцерный под изоляцию Ду 15, Ру 4,0 Мпа (554-03.915-09)</t>
  </si>
  <si>
    <t>Стакан прямой фланцевый под приварку, сталь Ду 65 Py 1,0 Мпа (554-03.285-1)</t>
  </si>
  <si>
    <t>Стакан переборочный штуцерный без бурта приварной, сталь Ду 32 Ру 4,0 Мпа (554-03.913-16)</t>
  </si>
  <si>
    <t>Стакан прямой фланцевый под приварку, сталь Ду 50 Py 1,0 Мпа (554-03.283-4)</t>
  </si>
  <si>
    <t>Стакан прямой фланцевый под приварку, сталь Ду 40 Py 1,0 Мпа (554-03.282-4)</t>
  </si>
  <si>
    <t>Стакан переборочный штуцерный под изоляцию Ду 20 Ру 4,0 Мпа (554-03.917-05)</t>
  </si>
  <si>
    <t>Стакан прямой фланцевый сварной Ду50 (554-03.283-6)</t>
  </si>
  <si>
    <t>Стакан прямой фланцевый сварной Ду50 (554-03.283-5)</t>
  </si>
  <si>
    <t>Стакан штуцерный переборочный без бурта приварной Ду25 (554-03.913-14)</t>
  </si>
  <si>
    <t>Стакан штуцерный переборочный сварной под изоляцию Ду 20, Ру 4,0 Мпа (554-03.917-07)</t>
  </si>
  <si>
    <t>Рукав:</t>
  </si>
  <si>
    <t>Рукав Пар-2(х)-8-16-36-ХЛ L=20 м ГОСТ 18698-79</t>
  </si>
  <si>
    <t>Рукав Пар-2(х)-8-16-36-ХЛ L=1 м ГОСТ 18698-79</t>
  </si>
  <si>
    <t>Рукав Пар-2(х)-8-25-46-ХЛ L=15 м ГОСТ 18698-79</t>
  </si>
  <si>
    <t>Рукав Пар-2(х)-8-25-46-ХЛ L=10 м ГОСТ 18698-79</t>
  </si>
  <si>
    <t>Рукав Пар-2(х)-8-16-36-ХЛ L=10 м ГОСТ 18698-79</t>
  </si>
  <si>
    <t>Ствол паровой (ЕШИВ.301116.007)</t>
  </si>
  <si>
    <t>Клапан запорный штуцерный проходной, латунь Dy 15 Py 4,0 Мпа (521-01.471-02)</t>
  </si>
  <si>
    <t>Клапан невозвратно-запорный штуцерный проходной, латунь Ду 20 Py 4,0 Мпа (522-01.501-02)</t>
  </si>
  <si>
    <t>Клапан запорный фланцевый проходной, латунь Dy 65 Py 1,0 Мпа (521-35.3384-02)</t>
  </si>
  <si>
    <t>Клапан запорный  проходной, Ду50, Ру2,5Мпа, латунь (521-35.3381-02)</t>
  </si>
  <si>
    <t>Клапан запорный штуцерный проходной, латунь Dy 25 Py 4,0 Мпа (521-01.472)</t>
  </si>
  <si>
    <t>Клапан невозвратно-запорный штуцерный проходной, латунь Ду 25 Py 4,0 Мпа (522-01.502)</t>
  </si>
  <si>
    <t>Клапан запорный фланцевый проходной, латунь Dy 50 Py 2,5 Мпа (521-35.3381)</t>
  </si>
  <si>
    <t>Клапан запорный штуцерный проходной Dy 20  (521-01.471-03)</t>
  </si>
  <si>
    <t>Клапан запорный штуцерный угловой Ду 15 (521-01.465-02)</t>
  </si>
  <si>
    <t>Клапан невозвратно-запорный штуцерный проходной, латунь Ду 15 Py 4,0 Мпа (522-01.501-01)</t>
  </si>
  <si>
    <t>Узел заземления:</t>
  </si>
  <si>
    <t>Планка заземления ПлС-50-30 ОСТ5Р.6124-82</t>
  </si>
  <si>
    <t>Перемычка заземления ПГМ6-6,4-300 ОСТ5Р.6124-82</t>
  </si>
  <si>
    <t>Болт М6-6gx20.32.Н3.О6  ГОСТ 7798-70</t>
  </si>
  <si>
    <t>Гайка М6-6Н.32.Н3.03 ГОСТ 5915-70</t>
  </si>
  <si>
    <t>Шайба 6.32 ЛС59-1 Н6О9 ГОСТ 11371-78</t>
  </si>
  <si>
    <t>Болт М14-6gх45.46.Ц12.хр.прм ГОСТ 7798-70</t>
  </si>
  <si>
    <t>Болт М14-6gх45.46.Ц18.хр.прм ГОСТ 7798-70</t>
  </si>
  <si>
    <t>Болт М8-6gx35.46.Ц18.хр.прм ГОСТ 7798-70</t>
  </si>
  <si>
    <t>Гайка М14-6Н.4. Ц9.хр.прм ГОСТ 5915-70</t>
  </si>
  <si>
    <t>Гайка М14-6Н.4. Ц18.хр.прм ГОСТ 5915-70</t>
  </si>
  <si>
    <t>Гайка М14-6Н.4. Ц12.хр.прм ГОСТ 5915-70</t>
  </si>
  <si>
    <t>Гайка М8-6Н.4.Ц18.хр.прм ГОСТ 5915-70</t>
  </si>
  <si>
    <t>Гайка М8-6Н.4.Ц18.фос.прм ГОСТ 5915-70</t>
  </si>
  <si>
    <t>Шайба 8.65Г.Ц18.фос.прм ГОСТ 6402-70</t>
  </si>
  <si>
    <t>Шайба 8.65Г.Ц18.хр.прм ГОСТ 6402-70</t>
  </si>
  <si>
    <t>Прокладки для штуцерных соединений Yeoman:</t>
  </si>
  <si>
    <t>Ду15 (ЕШИВ.754072.006-03)</t>
  </si>
  <si>
    <t>Ду20 (ЕШИВ.754072.006-04)</t>
  </si>
  <si>
    <t>Ду25 (ЕШИВ.754072.006-05)</t>
  </si>
  <si>
    <t>Ду32 (ЕШИВ.754072.006-06)</t>
  </si>
  <si>
    <t>Прокладки для фланцевых соединений Yeoman:</t>
  </si>
  <si>
    <t>Ду65 (ЕШИВ.754072.005-06)</t>
  </si>
  <si>
    <t>Ду50 (ЕШИВ.754072.005-05)</t>
  </si>
  <si>
    <t>Ду40 (ЕШИВ.754072.005-04)</t>
  </si>
  <si>
    <t>Прокладка под подвески Inca:</t>
  </si>
  <si>
    <t>S3  (ЕШИВ.754141.003-61)</t>
  </si>
  <si>
    <t>S3  (ЕШИВ.754141.003-58)</t>
  </si>
  <si>
    <t>S3  (ЕШИВ.754141.003-41)</t>
  </si>
  <si>
    <t>S2  (ЕШИВ.754141.003-30)</t>
  </si>
  <si>
    <t>S2  (ЕШИВ.754141.003-08)</t>
  </si>
  <si>
    <t>S3  (ЕШИВ.754141.003-46)</t>
  </si>
  <si>
    <t>S2 х 2  (ЕШИВ.754141.003-32)</t>
  </si>
  <si>
    <t>S2  (ЕШИВ.754141.003-17)</t>
  </si>
  <si>
    <t>Прокладка под подвески Yeoman:</t>
  </si>
  <si>
    <t>S3  (ЕШИВ.754141.003-50)</t>
  </si>
  <si>
    <t>S3  (ЕШИВ.754141.003-48)</t>
  </si>
  <si>
    <t>S3  (ЕШИВ.754141.003-38)</t>
  </si>
  <si>
    <t>S3  (ЕШИВ.754141.003-44)</t>
  </si>
  <si>
    <t>S3  (ЕШИВ.754141.003-10)</t>
  </si>
  <si>
    <t>S2 (ЕШИВ.754141.003-08)</t>
  </si>
  <si>
    <t>S2 (ЕШИВ.754141.003-14)</t>
  </si>
  <si>
    <t>S2 (ЕШИВ.754141.003-30)</t>
  </si>
  <si>
    <t>S2  (ЕШИВ.754141.003-44)</t>
  </si>
  <si>
    <t>ПРОКЛАДКА. РЕЗИНА МБС-С1-S ГОСТ 7338-90:</t>
  </si>
  <si>
    <t>II-65-СТ</t>
  </si>
  <si>
    <t>Прокладки для штуцерных соединений Chieftain code 210615815:</t>
  </si>
  <si>
    <t>Ду20 (ЕШИВ.754072.002-04)</t>
  </si>
  <si>
    <t>Ду15 (ЕШИВ.754072.002-03)</t>
  </si>
  <si>
    <t>ТРУБА 14x2 полипропиленовая</t>
  </si>
  <si>
    <t>Материал</t>
  </si>
  <si>
    <t>Перечень и количество материалов, необходимых для замены согласно чертежам с указанием позиций в спецификациях чертежей</t>
  </si>
  <si>
    <t xml:space="preserve"> Отвод 14x2 полипропиленовый</t>
  </si>
  <si>
    <t>Отвод 22X2.5 полипропиленовый</t>
  </si>
  <si>
    <t>Отвод 25X3  полипропиленовый</t>
  </si>
  <si>
    <t>Отвод 38X3 полипропиленовый</t>
  </si>
  <si>
    <t>Отвод 45X3 полипропиленовый</t>
  </si>
  <si>
    <t>Отвод 14x2  полипропиленовый</t>
  </si>
  <si>
    <t>Отвод 45X3  полипропиленовый</t>
  </si>
  <si>
    <t>Труба (Отросток) 57х5 ГОСТ8732-78  B20 ГОСТ8731-74</t>
  </si>
  <si>
    <t>Труба 22х3 ГОСТ 8734-75 В20 ГОСТ8733-74</t>
  </si>
  <si>
    <t>Труба 25х3 ГОСТ 8734-75 В20 ГОСТ8733-74</t>
  </si>
  <si>
    <t>Труба 32х3 ГОСТ 8734-75 В20 ГОСТ8733-74</t>
  </si>
  <si>
    <t>Труба 38х3 ГОСТ 8734-75 В20 ГОСТ8733-74</t>
  </si>
  <si>
    <t>Труба 45х3 ГОСТ 8734-75 В20 ГОСТ8733-74</t>
  </si>
  <si>
    <t>Труба 57х3 ГОСТ 8734-75 В20 ГОСТ8733-74</t>
  </si>
  <si>
    <t>Труба 57х5 ГОСТ 8734-75 В20 ГОСТ8733-74</t>
  </si>
  <si>
    <t>Труба 76х4 ГОСТ 8734-75 В20 ГОСТ8733-74</t>
  </si>
  <si>
    <t>Труба 89x5 ГОСТ 8734-75 В20 ГОСТ8733-74</t>
  </si>
  <si>
    <t>Труба 25х3 ГОСТ 8734-75 В10 ГОСТ8733-74</t>
  </si>
  <si>
    <t>Труба 32х3 ГОСТ 8734-75 В10 ГОСТ8733-74</t>
  </si>
  <si>
    <t>Труба 38х3 ГОСТ 8734-75 В10 ГОСТ8733-74</t>
  </si>
  <si>
    <t>№ по ДВ</t>
  </si>
  <si>
    <t>1. МЛСКФ-1 ЛСП-1 Система пресной технологической воды</t>
  </si>
  <si>
    <t>2 МЛСКФ-1 ЦТП - Система пластовой воды</t>
  </si>
  <si>
    <t>3 МЛСКФ-1 ПЖМ-1 Система пресной бытовой воды</t>
  </si>
  <si>
    <t>5 МЛСКФ-1 ЛСП-1-система первого контура ТЭГ</t>
  </si>
  <si>
    <t>6 МЛСКФ-1 ЦТП-система подачи гипохлорита на забортные насосы 10-Р-4904А/В/С</t>
  </si>
  <si>
    <t>7 МЛСКФ-2 ЛСП-2 - Система пароснабжения</t>
  </si>
  <si>
    <t>8 МЛСКФ-2 ЛСП-2 Система пресной технической воды</t>
  </si>
  <si>
    <t xml:space="preserve">9 МЛСКФ-2 ЛСП-2 Электрохлораторная </t>
  </si>
  <si>
    <t>10 МЛСКФ-2 ПЖМ-2 - Система бытовой  пресной воды</t>
  </si>
  <si>
    <t>11 МЛСПК ЛСП-1  Система пресной технологической воды</t>
  </si>
  <si>
    <t>12 МЛСПК ЛСП-1. Система (технологический модуль), трубопровод пластовой воды от фильтров N-1702 А/В до насосов Р-1702 А/В/С (паспорт 123)</t>
  </si>
  <si>
    <t>13 МЛСПК ЛСП-2. Спринклерная система</t>
  </si>
  <si>
    <t>3 Технологический модуль,  палуба ур. 27500, помещение цистерн бурового раствора №1614. Сквозная коррозия трубопровода системы бурового раствора линии диспергирования</t>
  </si>
  <si>
    <t>12 Технологический модуль, слотовая палуба ур. 30500. Нарушена теплоизоляция линий ЦА, образование очагов коррозии металла. Замена линии А (зацементирована).</t>
  </si>
  <si>
    <t>41 Система пароснабжения ЛСП-1. (Доп)</t>
  </si>
  <si>
    <t>4 МЛСКФ-1 ЦТП Система хранения и закачки химреагентов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</si>
</sst>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2"/>
  <sheetViews>
    <sheetView tabSelected="1" view="pageBreakPreview" topLeftCell="A37" zoomScale="50" zoomScaleNormal="60" zoomScaleSheetLayoutView="50" zoomScalePageLayoutView="60" workbookViewId="0">
      <selection activeCell="B58" sqref="B58"/>
    </sheetView>
  </sheetViews>
  <sheetFormatPr defaultColWidth="9.109375" defaultRowHeight="18" x14ac:dyDescent="0.35"/>
  <cols>
    <col min="1" max="1" width="11.5546875" style="2" customWidth="1"/>
    <col min="2" max="2" width="10.77734375" style="70" customWidth="1"/>
    <col min="3" max="3" width="152.88671875" style="25" customWidth="1"/>
    <col min="4" max="4" width="12.44140625" style="25" customWidth="1"/>
    <col min="5" max="5" width="13.33203125" style="25" customWidth="1"/>
    <col min="6" max="6" width="15.6640625" style="25" hidden="1" customWidth="1"/>
    <col min="7" max="7" width="15.88671875" style="25" hidden="1" customWidth="1"/>
    <col min="8" max="8" width="19.33203125" style="25" hidden="1" customWidth="1"/>
    <col min="9" max="9" width="35.88671875" style="1" hidden="1" customWidth="1"/>
    <col min="10" max="10" width="14.109375" style="1" hidden="1" customWidth="1"/>
    <col min="11" max="11" width="9.44140625" style="1" hidden="1" customWidth="1"/>
    <col min="12" max="12" width="11" style="1" hidden="1" customWidth="1"/>
    <col min="13" max="13" width="22.5546875" style="1" hidden="1" customWidth="1"/>
    <col min="14" max="14" width="33.5546875" style="1" hidden="1" customWidth="1"/>
    <col min="15" max="16384" width="9.109375" style="2"/>
  </cols>
  <sheetData>
    <row r="1" spans="1:14" x14ac:dyDescent="0.35">
      <c r="B1" s="67"/>
      <c r="C1" s="7"/>
      <c r="D1" s="7"/>
      <c r="E1" s="7"/>
      <c r="F1" s="8"/>
      <c r="G1" s="8"/>
      <c r="H1" s="8"/>
      <c r="I1" s="6"/>
      <c r="J1" s="6"/>
      <c r="K1" s="6"/>
      <c r="L1" s="6"/>
      <c r="M1" s="6"/>
      <c r="N1" s="6"/>
    </row>
    <row r="2" spans="1:14" ht="11.25" customHeight="1" x14ac:dyDescent="0.35">
      <c r="B2" s="67"/>
      <c r="C2" s="8"/>
      <c r="D2" s="8"/>
      <c r="E2" s="8"/>
      <c r="F2" s="8"/>
      <c r="G2" s="8"/>
      <c r="H2" s="8"/>
      <c r="I2" s="6"/>
      <c r="J2" s="6"/>
      <c r="K2" s="6"/>
      <c r="L2" s="6"/>
      <c r="M2" s="6"/>
      <c r="N2" s="6"/>
    </row>
    <row r="3" spans="1:14" s="4" customFormat="1" ht="49.2" customHeight="1" x14ac:dyDescent="0.35">
      <c r="A3" s="81" t="s">
        <v>0</v>
      </c>
      <c r="B3" s="83" t="s">
        <v>420</v>
      </c>
      <c r="C3" s="80" t="s">
        <v>399</v>
      </c>
      <c r="D3" s="80"/>
      <c r="E3" s="80"/>
      <c r="F3" s="75" t="s">
        <v>3</v>
      </c>
      <c r="G3" s="75" t="s">
        <v>5</v>
      </c>
      <c r="H3" s="75" t="s">
        <v>4</v>
      </c>
      <c r="I3" s="77" t="s">
        <v>6</v>
      </c>
      <c r="J3" s="77"/>
      <c r="K3" s="77"/>
      <c r="L3" s="77"/>
      <c r="M3" s="77"/>
      <c r="N3" s="75" t="s">
        <v>1</v>
      </c>
    </row>
    <row r="4" spans="1:14" s="4" customFormat="1" ht="58.8" customHeight="1" thickBot="1" x14ac:dyDescent="0.4">
      <c r="A4" s="82"/>
      <c r="B4" s="84"/>
      <c r="C4" s="65" t="s">
        <v>398</v>
      </c>
      <c r="D4" s="65" t="s">
        <v>7</v>
      </c>
      <c r="E4" s="65" t="s">
        <v>76</v>
      </c>
      <c r="F4" s="76"/>
      <c r="G4" s="76"/>
      <c r="H4" s="76"/>
      <c r="I4" s="32" t="s">
        <v>10</v>
      </c>
      <c r="J4" s="32" t="s">
        <v>2</v>
      </c>
      <c r="K4" s="32" t="s">
        <v>7</v>
      </c>
      <c r="L4" s="32" t="s">
        <v>9</v>
      </c>
      <c r="M4" s="32" t="s">
        <v>8</v>
      </c>
      <c r="N4" s="76"/>
    </row>
    <row r="5" spans="1:14" s="4" customFormat="1" ht="23.25" customHeight="1" x14ac:dyDescent="0.35">
      <c r="B5" s="66" t="s">
        <v>421</v>
      </c>
      <c r="C5" s="62"/>
      <c r="D5" s="52"/>
      <c r="E5" s="52"/>
      <c r="F5" s="43"/>
      <c r="G5" s="31"/>
      <c r="H5" s="31"/>
      <c r="I5" s="5"/>
      <c r="J5" s="32"/>
      <c r="K5" s="32"/>
      <c r="L5" s="32"/>
      <c r="M5" s="32"/>
      <c r="N5" s="78" t="s">
        <v>26</v>
      </c>
    </row>
    <row r="6" spans="1:14" x14ac:dyDescent="0.35">
      <c r="B6" s="68"/>
      <c r="C6" s="12" t="s">
        <v>11</v>
      </c>
      <c r="D6" s="26">
        <v>7.7</v>
      </c>
      <c r="E6" s="33" t="s">
        <v>77</v>
      </c>
      <c r="F6" s="18"/>
      <c r="G6" s="9"/>
      <c r="H6" s="9"/>
      <c r="I6" s="10"/>
      <c r="J6" s="10"/>
      <c r="K6" s="10"/>
      <c r="L6" s="10"/>
      <c r="M6" s="10"/>
      <c r="N6" s="79"/>
    </row>
    <row r="7" spans="1:14" x14ac:dyDescent="0.35">
      <c r="B7" s="68"/>
      <c r="C7" s="11" t="s">
        <v>12</v>
      </c>
      <c r="D7" s="26">
        <v>4</v>
      </c>
      <c r="E7" s="9" t="s">
        <v>39</v>
      </c>
      <c r="F7" s="18"/>
      <c r="G7" s="9"/>
      <c r="H7" s="9"/>
      <c r="I7" s="10"/>
      <c r="J7" s="10"/>
      <c r="K7" s="10"/>
      <c r="L7" s="10"/>
      <c r="M7" s="10"/>
      <c r="N7" s="79"/>
    </row>
    <row r="8" spans="1:14" x14ac:dyDescent="0.35">
      <c r="B8" s="68"/>
      <c r="C8" s="11" t="s">
        <v>14</v>
      </c>
      <c r="D8" s="9">
        <v>3</v>
      </c>
      <c r="E8" s="9" t="s">
        <v>39</v>
      </c>
      <c r="F8" s="18"/>
      <c r="G8" s="9"/>
      <c r="H8" s="9"/>
      <c r="I8" s="10"/>
      <c r="J8" s="10"/>
      <c r="K8" s="10"/>
      <c r="L8" s="10"/>
      <c r="M8" s="10"/>
      <c r="N8" s="79"/>
    </row>
    <row r="9" spans="1:14" x14ac:dyDescent="0.35">
      <c r="B9" s="68"/>
      <c r="C9" s="60" t="s">
        <v>15</v>
      </c>
      <c r="D9" s="9"/>
      <c r="E9" s="9"/>
      <c r="F9" s="18"/>
      <c r="G9" s="9"/>
      <c r="H9" s="9"/>
      <c r="I9" s="10"/>
      <c r="J9" s="10"/>
      <c r="K9" s="10"/>
      <c r="L9" s="10"/>
      <c r="M9" s="10"/>
      <c r="N9" s="79"/>
    </row>
    <row r="10" spans="1:14" x14ac:dyDescent="0.35">
      <c r="B10" s="68"/>
      <c r="C10" s="11" t="s">
        <v>16</v>
      </c>
      <c r="D10" s="9">
        <v>2</v>
      </c>
      <c r="E10" s="9" t="s">
        <v>39</v>
      </c>
      <c r="F10" s="18"/>
      <c r="G10" s="9"/>
      <c r="H10" s="9"/>
      <c r="I10" s="10"/>
      <c r="J10" s="10"/>
      <c r="K10" s="10"/>
      <c r="L10" s="10"/>
      <c r="M10" s="10"/>
      <c r="N10" s="79"/>
    </row>
    <row r="11" spans="1:14" x14ac:dyDescent="0.35">
      <c r="B11" s="68"/>
      <c r="C11" s="11" t="s">
        <v>17</v>
      </c>
      <c r="D11" s="9">
        <v>2</v>
      </c>
      <c r="E11" s="9" t="s">
        <v>39</v>
      </c>
      <c r="F11" s="18"/>
      <c r="G11" s="9"/>
      <c r="H11" s="9"/>
      <c r="I11" s="10"/>
      <c r="J11" s="10"/>
      <c r="K11" s="10"/>
      <c r="L11" s="10"/>
      <c r="M11" s="10"/>
      <c r="N11" s="79"/>
    </row>
    <row r="12" spans="1:14" x14ac:dyDescent="0.35">
      <c r="B12" s="68"/>
      <c r="C12" s="11" t="s">
        <v>18</v>
      </c>
      <c r="D12" s="26">
        <v>1</v>
      </c>
      <c r="E12" s="9" t="s">
        <v>39</v>
      </c>
      <c r="F12" s="18"/>
      <c r="G12" s="9"/>
      <c r="H12" s="9"/>
      <c r="I12" s="10"/>
      <c r="J12" s="10"/>
      <c r="K12" s="10"/>
      <c r="L12" s="10"/>
      <c r="M12" s="10"/>
      <c r="N12" s="79"/>
    </row>
    <row r="13" spans="1:14" x14ac:dyDescent="0.35">
      <c r="B13" s="68"/>
      <c r="C13" s="11" t="s">
        <v>19</v>
      </c>
      <c r="D13" s="26">
        <v>1</v>
      </c>
      <c r="E13" s="9" t="s">
        <v>39</v>
      </c>
      <c r="F13" s="18"/>
      <c r="G13" s="9"/>
      <c r="H13" s="9"/>
      <c r="I13" s="10"/>
      <c r="J13" s="10"/>
      <c r="K13" s="10"/>
      <c r="L13" s="10"/>
      <c r="M13" s="10"/>
      <c r="N13" s="79"/>
    </row>
    <row r="14" spans="1:14" x14ac:dyDescent="0.35">
      <c r="B14" s="68"/>
      <c r="C14" s="60" t="s">
        <v>13</v>
      </c>
      <c r="D14" s="9"/>
      <c r="E14" s="9"/>
      <c r="F14" s="18"/>
      <c r="G14" s="9"/>
      <c r="H14" s="9"/>
      <c r="I14" s="10"/>
      <c r="J14" s="10"/>
      <c r="K14" s="10"/>
      <c r="L14" s="10"/>
      <c r="M14" s="10"/>
      <c r="N14" s="79"/>
    </row>
    <row r="15" spans="1:14" ht="54" x14ac:dyDescent="0.35">
      <c r="B15" s="68"/>
      <c r="C15" s="11" t="s">
        <v>21</v>
      </c>
      <c r="D15" s="26">
        <v>7</v>
      </c>
      <c r="E15" s="9" t="s">
        <v>39</v>
      </c>
      <c r="F15" s="18"/>
      <c r="G15" s="9"/>
      <c r="H15" s="9"/>
      <c r="I15" s="10"/>
      <c r="J15" s="10"/>
      <c r="K15" s="10"/>
      <c r="L15" s="10"/>
      <c r="M15" s="10"/>
      <c r="N15" s="79"/>
    </row>
    <row r="16" spans="1:14" x14ac:dyDescent="0.35">
      <c r="B16" s="68"/>
      <c r="C16" s="12" t="s">
        <v>20</v>
      </c>
      <c r="D16" s="9">
        <v>7</v>
      </c>
      <c r="E16" s="9" t="s">
        <v>39</v>
      </c>
      <c r="F16" s="18"/>
      <c r="G16" s="9"/>
      <c r="H16" s="9"/>
      <c r="I16" s="10"/>
      <c r="J16" s="10"/>
      <c r="K16" s="10"/>
      <c r="L16" s="10"/>
      <c r="M16" s="10"/>
      <c r="N16" s="79"/>
    </row>
    <row r="17" spans="2:14" x14ac:dyDescent="0.35">
      <c r="B17" s="68"/>
      <c r="C17" s="12" t="s">
        <v>23</v>
      </c>
      <c r="D17" s="9">
        <v>4</v>
      </c>
      <c r="E17" s="9" t="s">
        <v>39</v>
      </c>
      <c r="F17" s="18"/>
      <c r="G17" s="9"/>
      <c r="H17" s="9"/>
      <c r="I17" s="10"/>
      <c r="J17" s="10"/>
      <c r="K17" s="10"/>
      <c r="L17" s="10"/>
      <c r="M17" s="10"/>
      <c r="N17" s="79"/>
    </row>
    <row r="18" spans="2:14" x14ac:dyDescent="0.35">
      <c r="B18" s="68"/>
      <c r="C18" s="28" t="s">
        <v>24</v>
      </c>
      <c r="D18" s="9"/>
      <c r="E18" s="9"/>
      <c r="F18" s="18"/>
      <c r="G18" s="9"/>
      <c r="H18" s="9"/>
      <c r="I18" s="10"/>
      <c r="J18" s="10"/>
      <c r="K18" s="10"/>
      <c r="L18" s="10"/>
      <c r="M18" s="10"/>
      <c r="N18" s="79"/>
    </row>
    <row r="19" spans="2:14" ht="18.600000000000001" thickBot="1" x14ac:dyDescent="0.4">
      <c r="B19" s="69"/>
      <c r="C19" s="44" t="s">
        <v>25</v>
      </c>
      <c r="D19" s="21">
        <v>24</v>
      </c>
      <c r="E19" s="21" t="s">
        <v>39</v>
      </c>
      <c r="F19" s="18"/>
      <c r="G19" s="9"/>
      <c r="H19" s="9"/>
      <c r="I19" s="10"/>
      <c r="J19" s="10"/>
      <c r="K19" s="10"/>
      <c r="L19" s="10"/>
      <c r="M19" s="10"/>
      <c r="N19" s="79"/>
    </row>
    <row r="20" spans="2:14" ht="18.600000000000001" thickBot="1" x14ac:dyDescent="0.4">
      <c r="C20" s="24"/>
      <c r="D20" s="3"/>
      <c r="E20" s="3"/>
      <c r="F20" s="3"/>
      <c r="G20" s="3"/>
      <c r="H20" s="3"/>
      <c r="I20" s="14"/>
      <c r="J20" s="14"/>
      <c r="K20" s="14"/>
      <c r="L20" s="14"/>
      <c r="M20" s="14"/>
      <c r="N20" s="79"/>
    </row>
    <row r="21" spans="2:14" ht="30" customHeight="1" x14ac:dyDescent="0.35">
      <c r="B21" s="66" t="s">
        <v>422</v>
      </c>
      <c r="C21" s="62"/>
      <c r="D21" s="19"/>
      <c r="E21" s="19"/>
    </row>
    <row r="22" spans="2:14" x14ac:dyDescent="0.35">
      <c r="B22" s="68"/>
      <c r="C22" s="12" t="s">
        <v>27</v>
      </c>
      <c r="D22" s="74">
        <v>1.6080000000000001</v>
      </c>
      <c r="E22" s="33" t="s">
        <v>77</v>
      </c>
    </row>
    <row r="23" spans="2:14" x14ac:dyDescent="0.35">
      <c r="B23" s="68"/>
      <c r="C23" s="11" t="s">
        <v>28</v>
      </c>
      <c r="D23" s="74">
        <v>0.91800000000000004</v>
      </c>
      <c r="E23" s="15" t="s">
        <v>77</v>
      </c>
    </row>
    <row r="24" spans="2:14" x14ac:dyDescent="0.35">
      <c r="B24" s="68"/>
      <c r="C24" s="11" t="s">
        <v>32</v>
      </c>
      <c r="D24" s="26">
        <v>6</v>
      </c>
      <c r="E24" s="9" t="s">
        <v>39</v>
      </c>
    </row>
    <row r="25" spans="2:14" x14ac:dyDescent="0.35">
      <c r="B25" s="68"/>
      <c r="C25" s="11" t="s">
        <v>33</v>
      </c>
      <c r="D25" s="26">
        <v>1</v>
      </c>
      <c r="E25" s="9" t="s">
        <v>39</v>
      </c>
    </row>
    <row r="26" spans="2:14" x14ac:dyDescent="0.35">
      <c r="B26" s="68"/>
      <c r="C26" s="60" t="s">
        <v>15</v>
      </c>
      <c r="D26" s="9"/>
      <c r="E26" s="9"/>
    </row>
    <row r="27" spans="2:14" x14ac:dyDescent="0.35">
      <c r="B27" s="68"/>
      <c r="C27" s="11" t="s">
        <v>31</v>
      </c>
      <c r="D27" s="9">
        <v>3</v>
      </c>
      <c r="E27" s="9" t="s">
        <v>39</v>
      </c>
    </row>
    <row r="28" spans="2:14" x14ac:dyDescent="0.35">
      <c r="B28" s="68"/>
      <c r="C28" s="11" t="s">
        <v>30</v>
      </c>
      <c r="D28" s="9">
        <v>2</v>
      </c>
      <c r="E28" s="9" t="s">
        <v>39</v>
      </c>
    </row>
    <row r="29" spans="2:14" x14ac:dyDescent="0.35">
      <c r="B29" s="68"/>
      <c r="C29" s="11" t="s">
        <v>34</v>
      </c>
      <c r="D29" s="9">
        <v>3</v>
      </c>
      <c r="E29" s="9" t="s">
        <v>39</v>
      </c>
    </row>
    <row r="30" spans="2:14" x14ac:dyDescent="0.35">
      <c r="B30" s="68"/>
      <c r="C30" s="11" t="s">
        <v>29</v>
      </c>
      <c r="D30" s="9">
        <v>2</v>
      </c>
      <c r="E30" s="9" t="s">
        <v>39</v>
      </c>
    </row>
    <row r="31" spans="2:14" x14ac:dyDescent="0.35">
      <c r="B31" s="68"/>
      <c r="C31" s="60" t="s">
        <v>38</v>
      </c>
      <c r="D31" s="9"/>
      <c r="E31" s="9"/>
    </row>
    <row r="32" spans="2:14" x14ac:dyDescent="0.35">
      <c r="B32" s="68"/>
      <c r="C32" s="11" t="s">
        <v>36</v>
      </c>
      <c r="D32" s="26">
        <v>1</v>
      </c>
      <c r="E32" s="9" t="s">
        <v>39</v>
      </c>
    </row>
    <row r="33" spans="2:5" ht="18.600000000000001" thickBot="1" x14ac:dyDescent="0.4">
      <c r="B33" s="69"/>
      <c r="C33" s="45" t="s">
        <v>37</v>
      </c>
      <c r="D33" s="46">
        <v>6</v>
      </c>
      <c r="E33" s="21" t="s">
        <v>39</v>
      </c>
    </row>
    <row r="34" spans="2:5" ht="18.600000000000001" thickBot="1" x14ac:dyDescent="0.4"/>
    <row r="35" spans="2:5" x14ac:dyDescent="0.35">
      <c r="B35" s="66" t="s">
        <v>423</v>
      </c>
      <c r="C35" s="62"/>
      <c r="D35" s="19"/>
      <c r="E35" s="19"/>
    </row>
    <row r="36" spans="2:5" x14ac:dyDescent="0.35">
      <c r="B36" s="68"/>
      <c r="C36" s="28" t="s">
        <v>187</v>
      </c>
      <c r="D36" s="33"/>
      <c r="E36" s="33"/>
    </row>
    <row r="37" spans="2:5" x14ac:dyDescent="0.35">
      <c r="B37" s="68"/>
      <c r="C37" s="29" t="s">
        <v>250</v>
      </c>
      <c r="D37" s="73">
        <v>0.76</v>
      </c>
      <c r="E37" s="33" t="s">
        <v>77</v>
      </c>
    </row>
    <row r="38" spans="2:5" x14ac:dyDescent="0.35">
      <c r="B38" s="68"/>
      <c r="C38" s="29" t="s">
        <v>251</v>
      </c>
      <c r="D38" s="73">
        <v>29.37</v>
      </c>
      <c r="E38" s="33" t="s">
        <v>77</v>
      </c>
    </row>
    <row r="39" spans="2:5" x14ac:dyDescent="0.35">
      <c r="B39" s="68"/>
      <c r="C39" s="29" t="s">
        <v>252</v>
      </c>
      <c r="D39" s="73">
        <v>84.07</v>
      </c>
      <c r="E39" s="33" t="s">
        <v>77</v>
      </c>
    </row>
    <row r="40" spans="2:5" x14ac:dyDescent="0.35">
      <c r="B40" s="68"/>
      <c r="C40" s="29" t="s">
        <v>253</v>
      </c>
      <c r="D40" s="73">
        <v>43.18</v>
      </c>
      <c r="E40" s="33" t="s">
        <v>77</v>
      </c>
    </row>
    <row r="41" spans="2:5" x14ac:dyDescent="0.35">
      <c r="B41" s="68"/>
      <c r="C41" s="29" t="s">
        <v>254</v>
      </c>
      <c r="D41" s="73">
        <v>70.569999999999993</v>
      </c>
      <c r="E41" s="33" t="s">
        <v>77</v>
      </c>
    </row>
    <row r="42" spans="2:5" x14ac:dyDescent="0.35">
      <c r="B42" s="68"/>
      <c r="C42" s="28" t="s">
        <v>188</v>
      </c>
      <c r="D42" s="33"/>
      <c r="E42" s="33"/>
    </row>
    <row r="43" spans="2:5" x14ac:dyDescent="0.35">
      <c r="B43" s="68"/>
      <c r="C43" s="29" t="s">
        <v>261</v>
      </c>
      <c r="D43" s="33">
        <v>50</v>
      </c>
      <c r="E43" s="33" t="s">
        <v>39</v>
      </c>
    </row>
    <row r="44" spans="2:5" x14ac:dyDescent="0.35">
      <c r="B44" s="68"/>
      <c r="C44" s="29" t="s">
        <v>260</v>
      </c>
      <c r="D44" s="33">
        <v>50</v>
      </c>
      <c r="E44" s="33" t="s">
        <v>39</v>
      </c>
    </row>
    <row r="45" spans="2:5" x14ac:dyDescent="0.35">
      <c r="B45" s="68"/>
      <c r="C45" s="29" t="s">
        <v>259</v>
      </c>
      <c r="D45" s="33">
        <v>50</v>
      </c>
      <c r="E45" s="33" t="s">
        <v>39</v>
      </c>
    </row>
    <row r="46" spans="2:5" x14ac:dyDescent="0.35">
      <c r="B46" s="68"/>
      <c r="C46" s="29" t="s">
        <v>258</v>
      </c>
      <c r="D46" s="33">
        <v>50</v>
      </c>
      <c r="E46" s="33" t="s">
        <v>39</v>
      </c>
    </row>
    <row r="47" spans="2:5" x14ac:dyDescent="0.35">
      <c r="B47" s="68"/>
      <c r="C47" s="29" t="s">
        <v>257</v>
      </c>
      <c r="D47" s="33">
        <v>50</v>
      </c>
      <c r="E47" s="33" t="s">
        <v>39</v>
      </c>
    </row>
    <row r="48" spans="2:5" x14ac:dyDescent="0.35">
      <c r="B48" s="68"/>
      <c r="C48" s="29" t="s">
        <v>256</v>
      </c>
      <c r="D48" s="33">
        <v>50</v>
      </c>
      <c r="E48" s="33" t="s">
        <v>39</v>
      </c>
    </row>
    <row r="49" spans="2:5" x14ac:dyDescent="0.35">
      <c r="B49" s="68"/>
      <c r="C49" s="29" t="s">
        <v>255</v>
      </c>
      <c r="D49" s="33">
        <v>20</v>
      </c>
      <c r="E49" s="33" t="s">
        <v>39</v>
      </c>
    </row>
    <row r="50" spans="2:5" x14ac:dyDescent="0.35">
      <c r="B50" s="68"/>
      <c r="C50" s="28" t="s">
        <v>189</v>
      </c>
      <c r="D50" s="33"/>
      <c r="E50" s="33"/>
    </row>
    <row r="51" spans="2:5" x14ac:dyDescent="0.35">
      <c r="B51" s="68"/>
      <c r="C51" s="29" t="s">
        <v>400</v>
      </c>
      <c r="D51" s="33">
        <v>50</v>
      </c>
      <c r="E51" s="33" t="s">
        <v>39</v>
      </c>
    </row>
    <row r="52" spans="2:5" x14ac:dyDescent="0.35">
      <c r="B52" s="68"/>
      <c r="C52" s="29" t="s">
        <v>401</v>
      </c>
      <c r="D52" s="33">
        <v>50</v>
      </c>
      <c r="E52" s="33" t="s">
        <v>39</v>
      </c>
    </row>
    <row r="53" spans="2:5" x14ac:dyDescent="0.35">
      <c r="B53" s="68"/>
      <c r="C53" s="29" t="s">
        <v>402</v>
      </c>
      <c r="D53" s="33">
        <v>50</v>
      </c>
      <c r="E53" s="33" t="s">
        <v>39</v>
      </c>
    </row>
    <row r="54" spans="2:5" x14ac:dyDescent="0.35">
      <c r="B54" s="68"/>
      <c r="C54" s="29" t="s">
        <v>403</v>
      </c>
      <c r="D54" s="33">
        <v>50</v>
      </c>
      <c r="E54" s="33" t="s">
        <v>39</v>
      </c>
    </row>
    <row r="55" spans="2:5" ht="18.600000000000001" thickBot="1" x14ac:dyDescent="0.4">
      <c r="B55" s="69"/>
      <c r="C55" s="61" t="s">
        <v>404</v>
      </c>
      <c r="D55" s="22">
        <v>50</v>
      </c>
      <c r="E55" s="22" t="s">
        <v>39</v>
      </c>
    </row>
    <row r="56" spans="2:5" ht="18.600000000000001" thickBot="1" x14ac:dyDescent="0.4"/>
    <row r="57" spans="2:5" x14ac:dyDescent="0.35">
      <c r="B57" s="66" t="s">
        <v>436</v>
      </c>
      <c r="C57" s="62"/>
      <c r="D57" s="19"/>
      <c r="E57" s="19"/>
    </row>
    <row r="58" spans="2:5" x14ac:dyDescent="0.35">
      <c r="B58" s="68"/>
      <c r="C58" s="12" t="s">
        <v>40</v>
      </c>
      <c r="D58" s="74">
        <v>7.6120000000000001</v>
      </c>
      <c r="E58" s="26" t="s">
        <v>77</v>
      </c>
    </row>
    <row r="59" spans="2:5" x14ac:dyDescent="0.35">
      <c r="B59" s="68"/>
      <c r="C59" s="11" t="s">
        <v>41</v>
      </c>
      <c r="D59" s="26">
        <v>9</v>
      </c>
      <c r="E59" s="9" t="s">
        <v>39</v>
      </c>
    </row>
    <row r="60" spans="2:5" x14ac:dyDescent="0.35">
      <c r="B60" s="68"/>
      <c r="C60" s="11" t="s">
        <v>42</v>
      </c>
      <c r="D60" s="9">
        <v>11</v>
      </c>
      <c r="E60" s="9" t="s">
        <v>39</v>
      </c>
    </row>
    <row r="61" spans="2:5" x14ac:dyDescent="0.35">
      <c r="B61" s="68"/>
      <c r="C61" s="11" t="s">
        <v>43</v>
      </c>
      <c r="D61" s="9">
        <v>11</v>
      </c>
      <c r="E61" s="9" t="s">
        <v>39</v>
      </c>
    </row>
    <row r="62" spans="2:5" x14ac:dyDescent="0.35">
      <c r="B62" s="68"/>
      <c r="C62" s="11" t="s">
        <v>45</v>
      </c>
      <c r="D62" s="9">
        <v>25</v>
      </c>
      <c r="E62" s="9" t="s">
        <v>39</v>
      </c>
    </row>
    <row r="63" spans="2:5" x14ac:dyDescent="0.35">
      <c r="B63" s="68"/>
      <c r="C63" s="11" t="s">
        <v>44</v>
      </c>
      <c r="D63" s="9">
        <v>40</v>
      </c>
      <c r="E63" s="9" t="s">
        <v>78</v>
      </c>
    </row>
    <row r="64" spans="2:5" x14ac:dyDescent="0.35">
      <c r="B64" s="68"/>
      <c r="C64" s="11" t="s">
        <v>47</v>
      </c>
      <c r="D64" s="72">
        <v>18.07</v>
      </c>
      <c r="E64" s="26" t="s">
        <v>77</v>
      </c>
    </row>
    <row r="65" spans="2:5" x14ac:dyDescent="0.35">
      <c r="B65" s="68"/>
      <c r="C65" s="11" t="s">
        <v>48</v>
      </c>
      <c r="D65" s="9">
        <v>8</v>
      </c>
      <c r="E65" s="9" t="s">
        <v>39</v>
      </c>
    </row>
    <row r="66" spans="2:5" x14ac:dyDescent="0.35">
      <c r="B66" s="68"/>
      <c r="C66" s="11" t="s">
        <v>49</v>
      </c>
      <c r="D66" s="9">
        <v>2</v>
      </c>
      <c r="E66" s="9" t="s">
        <v>39</v>
      </c>
    </row>
    <row r="67" spans="2:5" x14ac:dyDescent="0.35">
      <c r="B67" s="68"/>
      <c r="C67" s="11" t="s">
        <v>50</v>
      </c>
      <c r="D67" s="9">
        <v>3</v>
      </c>
      <c r="E67" s="9" t="s">
        <v>39</v>
      </c>
    </row>
    <row r="68" spans="2:5" x14ac:dyDescent="0.35">
      <c r="B68" s="68"/>
      <c r="C68" s="11" t="s">
        <v>52</v>
      </c>
      <c r="D68" s="9">
        <v>12</v>
      </c>
      <c r="E68" s="9" t="s">
        <v>39</v>
      </c>
    </row>
    <row r="69" spans="2:5" x14ac:dyDescent="0.35">
      <c r="B69" s="68"/>
      <c r="C69" s="11" t="s">
        <v>51</v>
      </c>
      <c r="D69" s="9">
        <v>24</v>
      </c>
      <c r="E69" s="9" t="s">
        <v>39</v>
      </c>
    </row>
    <row r="70" spans="2:5" x14ac:dyDescent="0.35">
      <c r="B70" s="68"/>
      <c r="C70" s="11" t="s">
        <v>53</v>
      </c>
      <c r="D70" s="9">
        <v>7</v>
      </c>
      <c r="E70" s="9" t="s">
        <v>39</v>
      </c>
    </row>
    <row r="71" spans="2:5" x14ac:dyDescent="0.35">
      <c r="B71" s="68"/>
      <c r="C71" s="12" t="s">
        <v>40</v>
      </c>
      <c r="D71" s="74">
        <v>3.403</v>
      </c>
      <c r="E71" s="26" t="s">
        <v>77</v>
      </c>
    </row>
    <row r="72" spans="2:5" x14ac:dyDescent="0.35">
      <c r="B72" s="68"/>
      <c r="C72" s="11" t="s">
        <v>41</v>
      </c>
      <c r="D72" s="26">
        <v>8</v>
      </c>
      <c r="E72" s="9" t="s">
        <v>39</v>
      </c>
    </row>
    <row r="73" spans="2:5" x14ac:dyDescent="0.35">
      <c r="B73" s="68"/>
      <c r="C73" s="11" t="s">
        <v>42</v>
      </c>
      <c r="D73" s="9">
        <v>6</v>
      </c>
      <c r="E73" s="9" t="s">
        <v>39</v>
      </c>
    </row>
    <row r="74" spans="2:5" x14ac:dyDescent="0.35">
      <c r="B74" s="68"/>
      <c r="C74" s="11" t="s">
        <v>46</v>
      </c>
      <c r="D74" s="9">
        <v>1</v>
      </c>
      <c r="E74" s="9" t="s">
        <v>39</v>
      </c>
    </row>
    <row r="75" spans="2:5" x14ac:dyDescent="0.35">
      <c r="B75" s="68"/>
      <c r="C75" s="11" t="s">
        <v>43</v>
      </c>
      <c r="D75" s="9">
        <v>8</v>
      </c>
      <c r="E75" s="9" t="s">
        <v>39</v>
      </c>
    </row>
    <row r="76" spans="2:5" x14ac:dyDescent="0.35">
      <c r="B76" s="68"/>
      <c r="C76" s="11" t="s">
        <v>45</v>
      </c>
      <c r="D76" s="9">
        <v>20</v>
      </c>
      <c r="E76" s="9" t="s">
        <v>39</v>
      </c>
    </row>
    <row r="77" spans="2:5" x14ac:dyDescent="0.35">
      <c r="B77" s="68"/>
      <c r="C77" s="11" t="s">
        <v>44</v>
      </c>
      <c r="D77" s="9">
        <v>36</v>
      </c>
      <c r="E77" s="9" t="s">
        <v>78</v>
      </c>
    </row>
    <row r="78" spans="2:5" x14ac:dyDescent="0.35">
      <c r="B78" s="68"/>
      <c r="C78" s="11" t="s">
        <v>47</v>
      </c>
      <c r="D78" s="72">
        <v>25.69</v>
      </c>
      <c r="E78" s="26" t="s">
        <v>77</v>
      </c>
    </row>
    <row r="79" spans="2:5" x14ac:dyDescent="0.35">
      <c r="B79" s="68"/>
      <c r="C79" s="11" t="s">
        <v>48</v>
      </c>
      <c r="D79" s="9">
        <v>10</v>
      </c>
      <c r="E79" s="9" t="s">
        <v>39</v>
      </c>
    </row>
    <row r="80" spans="2:5" x14ac:dyDescent="0.35">
      <c r="B80" s="68"/>
      <c r="C80" s="11" t="s">
        <v>54</v>
      </c>
      <c r="D80" s="9">
        <v>1</v>
      </c>
      <c r="E80" s="9" t="s">
        <v>39</v>
      </c>
    </row>
    <row r="81" spans="2:5" x14ac:dyDescent="0.35">
      <c r="B81" s="68"/>
      <c r="C81" s="11" t="s">
        <v>49</v>
      </c>
      <c r="D81" s="9">
        <v>2</v>
      </c>
      <c r="E81" s="9" t="s">
        <v>39</v>
      </c>
    </row>
    <row r="82" spans="2:5" x14ac:dyDescent="0.35">
      <c r="B82" s="68"/>
      <c r="C82" s="11" t="s">
        <v>50</v>
      </c>
      <c r="D82" s="9">
        <v>3</v>
      </c>
      <c r="E82" s="9" t="s">
        <v>39</v>
      </c>
    </row>
    <row r="83" spans="2:5" x14ac:dyDescent="0.35">
      <c r="B83" s="68"/>
      <c r="C83" s="11" t="s">
        <v>52</v>
      </c>
      <c r="D83" s="9">
        <v>12</v>
      </c>
      <c r="E83" s="9" t="s">
        <v>39</v>
      </c>
    </row>
    <row r="84" spans="2:5" x14ac:dyDescent="0.35">
      <c r="B84" s="68"/>
      <c r="C84" s="11" t="s">
        <v>51</v>
      </c>
      <c r="D84" s="9">
        <v>24</v>
      </c>
      <c r="E84" s="9" t="s">
        <v>39</v>
      </c>
    </row>
    <row r="85" spans="2:5" ht="18.600000000000001" thickBot="1" x14ac:dyDescent="0.4">
      <c r="B85" s="69"/>
      <c r="C85" s="45" t="s">
        <v>53</v>
      </c>
      <c r="D85" s="21">
        <v>7</v>
      </c>
      <c r="E85" s="21" t="s">
        <v>39</v>
      </c>
    </row>
    <row r="86" spans="2:5" ht="18.600000000000001" thickBot="1" x14ac:dyDescent="0.4"/>
    <row r="87" spans="2:5" x14ac:dyDescent="0.35">
      <c r="B87" s="66" t="s">
        <v>424</v>
      </c>
      <c r="C87" s="62"/>
      <c r="D87" s="19"/>
      <c r="E87" s="19"/>
    </row>
    <row r="88" spans="2:5" x14ac:dyDescent="0.35">
      <c r="B88" s="68"/>
      <c r="C88" s="28" t="s">
        <v>55</v>
      </c>
      <c r="D88" s="9"/>
      <c r="E88" s="33"/>
    </row>
    <row r="89" spans="2:5" x14ac:dyDescent="0.35">
      <c r="B89" s="68"/>
      <c r="C89" s="11" t="s">
        <v>65</v>
      </c>
      <c r="D89" s="9">
        <v>13.6</v>
      </c>
      <c r="E89" s="9" t="s">
        <v>77</v>
      </c>
    </row>
    <row r="90" spans="2:5" x14ac:dyDescent="0.35">
      <c r="B90" s="68"/>
      <c r="C90" s="11" t="s">
        <v>73</v>
      </c>
      <c r="D90" s="9">
        <v>0.8</v>
      </c>
      <c r="E90" s="9" t="s">
        <v>77</v>
      </c>
    </row>
    <row r="91" spans="2:5" x14ac:dyDescent="0.35">
      <c r="B91" s="68"/>
      <c r="C91" s="11" t="s">
        <v>66</v>
      </c>
      <c r="D91" s="9">
        <v>0.5</v>
      </c>
      <c r="E91" s="9" t="s">
        <v>77</v>
      </c>
    </row>
    <row r="92" spans="2:5" x14ac:dyDescent="0.35">
      <c r="B92" s="68"/>
      <c r="C92" s="28" t="s">
        <v>56</v>
      </c>
      <c r="D92" s="9"/>
      <c r="E92" s="9"/>
    </row>
    <row r="93" spans="2:5" x14ac:dyDescent="0.35">
      <c r="B93" s="68"/>
      <c r="C93" s="11" t="s">
        <v>71</v>
      </c>
      <c r="D93" s="9">
        <f>2+2+1+2+2+1</f>
        <v>10</v>
      </c>
      <c r="E93" s="9" t="s">
        <v>39</v>
      </c>
    </row>
    <row r="94" spans="2:5" x14ac:dyDescent="0.35">
      <c r="B94" s="68"/>
      <c r="C94" s="11" t="s">
        <v>67</v>
      </c>
      <c r="D94" s="9">
        <f>1+1+1+1+2+2+1</f>
        <v>9</v>
      </c>
      <c r="E94" s="9" t="s">
        <v>39</v>
      </c>
    </row>
    <row r="95" spans="2:5" x14ac:dyDescent="0.35">
      <c r="B95" s="68"/>
      <c r="C95" s="11" t="s">
        <v>68</v>
      </c>
      <c r="D95" s="9">
        <f>2+2</f>
        <v>4</v>
      </c>
      <c r="E95" s="9" t="s">
        <v>39</v>
      </c>
    </row>
    <row r="96" spans="2:5" x14ac:dyDescent="0.35">
      <c r="B96" s="68"/>
      <c r="C96" s="11" t="s">
        <v>74</v>
      </c>
      <c r="D96" s="9">
        <f>2+3+2+2</f>
        <v>9</v>
      </c>
      <c r="E96" s="9" t="s">
        <v>39</v>
      </c>
    </row>
    <row r="97" spans="2:5" x14ac:dyDescent="0.35">
      <c r="B97" s="68"/>
      <c r="C97" s="11" t="s">
        <v>75</v>
      </c>
      <c r="D97" s="9">
        <v>1</v>
      </c>
      <c r="E97" s="9" t="s">
        <v>39</v>
      </c>
    </row>
    <row r="98" spans="2:5" x14ac:dyDescent="0.35">
      <c r="B98" s="68"/>
      <c r="C98" s="11" t="s">
        <v>72</v>
      </c>
      <c r="D98" s="9">
        <f>1+1</f>
        <v>2</v>
      </c>
      <c r="E98" s="9" t="s">
        <v>39</v>
      </c>
    </row>
    <row r="99" spans="2:5" x14ac:dyDescent="0.35">
      <c r="B99" s="68"/>
      <c r="C99" s="28" t="s">
        <v>80</v>
      </c>
      <c r="D99" s="9"/>
      <c r="E99" s="9"/>
    </row>
    <row r="100" spans="2:5" x14ac:dyDescent="0.35">
      <c r="B100" s="68"/>
      <c r="C100" s="11" t="s">
        <v>58</v>
      </c>
      <c r="D100" s="9">
        <f>2+2+2+2</f>
        <v>8</v>
      </c>
      <c r="E100" s="9" t="s">
        <v>39</v>
      </c>
    </row>
    <row r="101" spans="2:5" x14ac:dyDescent="0.35">
      <c r="B101" s="68"/>
      <c r="C101" s="11" t="s">
        <v>69</v>
      </c>
      <c r="D101" s="9">
        <f>2+1+2+2+1+2</f>
        <v>10</v>
      </c>
      <c r="E101" s="9" t="s">
        <v>39</v>
      </c>
    </row>
    <row r="102" spans="2:5" x14ac:dyDescent="0.35">
      <c r="B102" s="68"/>
      <c r="C102" s="11" t="s">
        <v>59</v>
      </c>
      <c r="D102" s="9">
        <f>1+2+1+2+1+4+1+4</f>
        <v>16</v>
      </c>
      <c r="E102" s="9" t="s">
        <v>39</v>
      </c>
    </row>
    <row r="103" spans="2:5" x14ac:dyDescent="0.35">
      <c r="B103" s="68"/>
      <c r="C103" s="11" t="s">
        <v>70</v>
      </c>
      <c r="D103" s="9">
        <f>1+1+1+1</f>
        <v>4</v>
      </c>
      <c r="E103" s="9" t="s">
        <v>39</v>
      </c>
    </row>
    <row r="104" spans="2:5" x14ac:dyDescent="0.35">
      <c r="B104" s="68"/>
      <c r="C104" s="11" t="s">
        <v>60</v>
      </c>
      <c r="D104" s="9">
        <f>1+1+1</f>
        <v>3</v>
      </c>
      <c r="E104" s="9" t="s">
        <v>39</v>
      </c>
    </row>
    <row r="105" spans="2:5" x14ac:dyDescent="0.35">
      <c r="B105" s="68"/>
      <c r="C105" s="11" t="s">
        <v>61</v>
      </c>
      <c r="D105" s="9">
        <f>1+1+1</f>
        <v>3</v>
      </c>
      <c r="E105" s="9" t="s">
        <v>39</v>
      </c>
    </row>
    <row r="106" spans="2:5" x14ac:dyDescent="0.35">
      <c r="B106" s="68"/>
      <c r="C106" s="60" t="s">
        <v>35</v>
      </c>
      <c r="D106" s="9"/>
      <c r="E106" s="9"/>
    </row>
    <row r="107" spans="2:5" x14ac:dyDescent="0.35">
      <c r="B107" s="68"/>
      <c r="C107" s="11" t="s">
        <v>79</v>
      </c>
      <c r="D107" s="9">
        <v>4</v>
      </c>
      <c r="E107" s="9" t="s">
        <v>39</v>
      </c>
    </row>
    <row r="108" spans="2:5" x14ac:dyDescent="0.35">
      <c r="B108" s="68"/>
      <c r="C108" s="11" t="s">
        <v>84</v>
      </c>
      <c r="D108" s="9">
        <v>16</v>
      </c>
      <c r="E108" s="9" t="s">
        <v>39</v>
      </c>
    </row>
    <row r="109" spans="2:5" x14ac:dyDescent="0.35">
      <c r="B109" s="68"/>
      <c r="C109" s="11" t="s">
        <v>81</v>
      </c>
      <c r="D109" s="9">
        <v>10</v>
      </c>
      <c r="E109" s="9" t="s">
        <v>39</v>
      </c>
    </row>
    <row r="110" spans="2:5" x14ac:dyDescent="0.35">
      <c r="B110" s="68"/>
      <c r="C110" s="11" t="s">
        <v>83</v>
      </c>
      <c r="D110" s="9">
        <v>4</v>
      </c>
      <c r="E110" s="9" t="s">
        <v>39</v>
      </c>
    </row>
    <row r="111" spans="2:5" x14ac:dyDescent="0.35">
      <c r="B111" s="68"/>
      <c r="C111" s="11" t="s">
        <v>82</v>
      </c>
      <c r="D111" s="9">
        <v>3</v>
      </c>
      <c r="E111" s="9" t="s">
        <v>39</v>
      </c>
    </row>
    <row r="112" spans="2:5" x14ac:dyDescent="0.35">
      <c r="B112" s="68"/>
      <c r="C112" s="28" t="s">
        <v>63</v>
      </c>
      <c r="D112" s="9"/>
      <c r="E112" s="26"/>
    </row>
    <row r="113" spans="2:5" ht="18.600000000000001" thickBot="1" x14ac:dyDescent="0.4">
      <c r="B113" s="69"/>
      <c r="C113" s="45" t="s">
        <v>64</v>
      </c>
      <c r="D113" s="21">
        <f>4+6+1+4+6+6+6+6+1</f>
        <v>40</v>
      </c>
      <c r="E113" s="21" t="s">
        <v>39</v>
      </c>
    </row>
    <row r="114" spans="2:5" ht="18.600000000000001" thickBot="1" x14ac:dyDescent="0.4"/>
    <row r="115" spans="2:5" x14ac:dyDescent="0.35">
      <c r="B115" s="66" t="s">
        <v>425</v>
      </c>
      <c r="C115" s="62"/>
      <c r="D115" s="19"/>
      <c r="E115" s="19"/>
    </row>
    <row r="116" spans="2:5" x14ac:dyDescent="0.35">
      <c r="B116" s="68"/>
      <c r="C116" s="12" t="s">
        <v>85</v>
      </c>
      <c r="D116" s="26">
        <v>13</v>
      </c>
      <c r="E116" s="26" t="s">
        <v>77</v>
      </c>
    </row>
    <row r="117" spans="2:5" x14ac:dyDescent="0.35">
      <c r="B117" s="68"/>
      <c r="C117" s="11" t="s">
        <v>86</v>
      </c>
      <c r="D117" s="26">
        <v>1</v>
      </c>
      <c r="E117" s="9" t="s">
        <v>39</v>
      </c>
    </row>
    <row r="118" spans="2:5" x14ac:dyDescent="0.35">
      <c r="B118" s="68"/>
      <c r="C118" s="11" t="s">
        <v>104</v>
      </c>
      <c r="D118" s="9">
        <v>4</v>
      </c>
      <c r="E118" s="9" t="s">
        <v>39</v>
      </c>
    </row>
    <row r="119" spans="2:5" x14ac:dyDescent="0.35">
      <c r="B119" s="68"/>
      <c r="C119" s="11" t="s">
        <v>87</v>
      </c>
      <c r="D119" s="9">
        <v>6</v>
      </c>
      <c r="E119" s="9" t="s">
        <v>39</v>
      </c>
    </row>
    <row r="120" spans="2:5" x14ac:dyDescent="0.35">
      <c r="B120" s="68"/>
      <c r="C120" s="11" t="s">
        <v>88</v>
      </c>
      <c r="D120" s="9">
        <v>2</v>
      </c>
      <c r="E120" s="9" t="s">
        <v>39</v>
      </c>
    </row>
    <row r="121" spans="2:5" x14ac:dyDescent="0.35">
      <c r="B121" s="68"/>
      <c r="C121" s="11" t="s">
        <v>89</v>
      </c>
      <c r="D121" s="9">
        <v>3</v>
      </c>
      <c r="E121" s="9" t="s">
        <v>39</v>
      </c>
    </row>
    <row r="122" spans="2:5" x14ac:dyDescent="0.35">
      <c r="B122" s="68"/>
      <c r="C122" s="11" t="s">
        <v>90</v>
      </c>
      <c r="D122" s="9">
        <v>3</v>
      </c>
      <c r="E122" s="9" t="s">
        <v>39</v>
      </c>
    </row>
    <row r="123" spans="2:5" x14ac:dyDescent="0.35">
      <c r="B123" s="68"/>
      <c r="C123" s="11" t="s">
        <v>91</v>
      </c>
      <c r="D123" s="9">
        <v>4</v>
      </c>
      <c r="E123" s="9" t="s">
        <v>39</v>
      </c>
    </row>
    <row r="124" spans="2:5" x14ac:dyDescent="0.35">
      <c r="B124" s="68"/>
      <c r="C124" s="11" t="s">
        <v>92</v>
      </c>
      <c r="D124" s="9">
        <v>9</v>
      </c>
      <c r="E124" s="9" t="s">
        <v>39</v>
      </c>
    </row>
    <row r="125" spans="2:5" x14ac:dyDescent="0.35">
      <c r="B125" s="68"/>
      <c r="C125" s="11" t="s">
        <v>93</v>
      </c>
      <c r="D125" s="9">
        <v>36</v>
      </c>
      <c r="E125" s="9" t="s">
        <v>39</v>
      </c>
    </row>
    <row r="126" spans="2:5" x14ac:dyDescent="0.35">
      <c r="B126" s="68"/>
      <c r="C126" s="11" t="s">
        <v>94</v>
      </c>
      <c r="D126" s="9">
        <v>16</v>
      </c>
      <c r="E126" s="9" t="s">
        <v>39</v>
      </c>
    </row>
    <row r="127" spans="2:5" x14ac:dyDescent="0.35">
      <c r="B127" s="68"/>
      <c r="C127" s="11" t="s">
        <v>95</v>
      </c>
      <c r="D127" s="9">
        <v>16</v>
      </c>
      <c r="E127" s="9" t="s">
        <v>39</v>
      </c>
    </row>
    <row r="128" spans="2:5" x14ac:dyDescent="0.35">
      <c r="B128" s="68"/>
      <c r="C128" s="11" t="s">
        <v>96</v>
      </c>
      <c r="D128" s="9">
        <v>18</v>
      </c>
      <c r="E128" s="9" t="s">
        <v>39</v>
      </c>
    </row>
    <row r="129" spans="2:5" x14ac:dyDescent="0.35">
      <c r="B129" s="68"/>
      <c r="C129" s="11" t="s">
        <v>97</v>
      </c>
      <c r="D129" s="9">
        <v>18</v>
      </c>
      <c r="E129" s="9" t="s">
        <v>39</v>
      </c>
    </row>
    <row r="130" spans="2:5" x14ac:dyDescent="0.35">
      <c r="B130" s="68"/>
      <c r="C130" s="11" t="s">
        <v>98</v>
      </c>
      <c r="D130" s="9">
        <v>32</v>
      </c>
      <c r="E130" s="9" t="s">
        <v>39</v>
      </c>
    </row>
    <row r="131" spans="2:5" x14ac:dyDescent="0.35">
      <c r="B131" s="68"/>
      <c r="C131" s="11" t="s">
        <v>99</v>
      </c>
      <c r="D131" s="9">
        <v>36</v>
      </c>
      <c r="E131" s="9" t="s">
        <v>39</v>
      </c>
    </row>
    <row r="132" spans="2:5" x14ac:dyDescent="0.35">
      <c r="B132" s="68"/>
      <c r="C132" s="11" t="s">
        <v>101</v>
      </c>
      <c r="D132" s="9">
        <v>36</v>
      </c>
      <c r="E132" s="9" t="s">
        <v>39</v>
      </c>
    </row>
    <row r="133" spans="2:5" x14ac:dyDescent="0.35">
      <c r="B133" s="68"/>
      <c r="C133" s="11" t="s">
        <v>100</v>
      </c>
      <c r="D133" s="9">
        <v>32</v>
      </c>
      <c r="E133" s="9" t="s">
        <v>39</v>
      </c>
    </row>
    <row r="134" spans="2:5" ht="18" customHeight="1" x14ac:dyDescent="0.35">
      <c r="B134" s="68"/>
      <c r="C134" s="12" t="s">
        <v>102</v>
      </c>
      <c r="D134" s="26">
        <v>0.8</v>
      </c>
      <c r="E134" s="26" t="s">
        <v>77</v>
      </c>
    </row>
    <row r="135" spans="2:5" x14ac:dyDescent="0.35">
      <c r="B135" s="68"/>
      <c r="C135" s="11" t="s">
        <v>103</v>
      </c>
      <c r="D135" s="26">
        <v>3</v>
      </c>
      <c r="E135" s="9" t="s">
        <v>39</v>
      </c>
    </row>
    <row r="136" spans="2:5" x14ac:dyDescent="0.35">
      <c r="B136" s="68"/>
      <c r="C136" s="11" t="s">
        <v>105</v>
      </c>
      <c r="D136" s="9">
        <v>3</v>
      </c>
      <c r="E136" s="9" t="s">
        <v>39</v>
      </c>
    </row>
    <row r="137" spans="2:5" x14ac:dyDescent="0.35">
      <c r="B137" s="68"/>
      <c r="C137" s="11" t="s">
        <v>106</v>
      </c>
      <c r="D137" s="9">
        <v>12</v>
      </c>
      <c r="E137" s="9" t="s">
        <v>39</v>
      </c>
    </row>
    <row r="138" spans="2:5" x14ac:dyDescent="0.35">
      <c r="B138" s="68"/>
      <c r="C138" s="11" t="s">
        <v>107</v>
      </c>
      <c r="D138" s="9">
        <v>12</v>
      </c>
      <c r="E138" s="9" t="s">
        <v>39</v>
      </c>
    </row>
    <row r="139" spans="2:5" ht="18.600000000000001" thickBot="1" x14ac:dyDescent="0.4">
      <c r="B139" s="69"/>
      <c r="C139" s="45" t="s">
        <v>108</v>
      </c>
      <c r="D139" s="21">
        <v>24</v>
      </c>
      <c r="E139" s="21" t="s">
        <v>39</v>
      </c>
    </row>
    <row r="140" spans="2:5" ht="18.600000000000001" thickBot="1" x14ac:dyDescent="0.4"/>
    <row r="141" spans="2:5" x14ac:dyDescent="0.35">
      <c r="B141" s="66" t="s">
        <v>426</v>
      </c>
      <c r="C141" s="62"/>
      <c r="D141" s="19"/>
      <c r="E141" s="19"/>
    </row>
    <row r="142" spans="2:5" ht="18" customHeight="1" x14ac:dyDescent="0.35">
      <c r="B142" s="68"/>
      <c r="C142" s="50" t="s">
        <v>109</v>
      </c>
      <c r="D142" s="9"/>
      <c r="E142" s="9"/>
    </row>
    <row r="143" spans="2:5" x14ac:dyDescent="0.35">
      <c r="B143" s="68"/>
      <c r="C143" s="11" t="s">
        <v>110</v>
      </c>
      <c r="D143" s="72">
        <v>4.0709999999999997</v>
      </c>
      <c r="E143" s="9" t="s">
        <v>77</v>
      </c>
    </row>
    <row r="144" spans="2:5" x14ac:dyDescent="0.35">
      <c r="B144" s="68"/>
      <c r="C144" s="11" t="s">
        <v>113</v>
      </c>
      <c r="D144" s="72">
        <v>60.646999999999998</v>
      </c>
      <c r="E144" s="9" t="s">
        <v>77</v>
      </c>
    </row>
    <row r="145" spans="2:5" x14ac:dyDescent="0.35">
      <c r="B145" s="68"/>
      <c r="C145" s="48" t="s">
        <v>15</v>
      </c>
      <c r="D145" s="9"/>
      <c r="E145" s="9"/>
    </row>
    <row r="146" spans="2:5" x14ac:dyDescent="0.35">
      <c r="B146" s="68"/>
      <c r="C146" s="11" t="s">
        <v>111</v>
      </c>
      <c r="D146" s="9">
        <v>2</v>
      </c>
      <c r="E146" s="9" t="s">
        <v>39</v>
      </c>
    </row>
    <row r="147" spans="2:5" x14ac:dyDescent="0.35">
      <c r="B147" s="68"/>
      <c r="C147" s="11" t="s">
        <v>114</v>
      </c>
      <c r="D147" s="9">
        <v>2</v>
      </c>
      <c r="E147" s="9" t="s">
        <v>39</v>
      </c>
    </row>
    <row r="148" spans="2:5" x14ac:dyDescent="0.35">
      <c r="B148" s="68"/>
      <c r="C148" s="11" t="s">
        <v>115</v>
      </c>
      <c r="D148" s="9">
        <v>2</v>
      </c>
      <c r="E148" s="9" t="s">
        <v>39</v>
      </c>
    </row>
    <row r="149" spans="2:5" x14ac:dyDescent="0.35">
      <c r="B149" s="68"/>
      <c r="C149" s="11" t="s">
        <v>120</v>
      </c>
      <c r="D149" s="9">
        <v>2</v>
      </c>
      <c r="E149" s="9" t="s">
        <v>39</v>
      </c>
    </row>
    <row r="150" spans="2:5" x14ac:dyDescent="0.35">
      <c r="B150" s="68"/>
      <c r="C150" s="11" t="s">
        <v>121</v>
      </c>
      <c r="D150" s="9">
        <v>4</v>
      </c>
      <c r="E150" s="9" t="s">
        <v>39</v>
      </c>
    </row>
    <row r="151" spans="2:5" x14ac:dyDescent="0.35">
      <c r="B151" s="68"/>
      <c r="C151" s="11" t="s">
        <v>122</v>
      </c>
      <c r="D151" s="9">
        <v>1</v>
      </c>
      <c r="E151" s="9" t="s">
        <v>39</v>
      </c>
    </row>
    <row r="152" spans="2:5" x14ac:dyDescent="0.35">
      <c r="B152" s="68"/>
      <c r="C152" s="11" t="s">
        <v>123</v>
      </c>
      <c r="D152" s="9">
        <v>1</v>
      </c>
      <c r="E152" s="9" t="s">
        <v>39</v>
      </c>
    </row>
    <row r="153" spans="2:5" x14ac:dyDescent="0.35">
      <c r="B153" s="68"/>
      <c r="C153" s="48" t="s">
        <v>119</v>
      </c>
      <c r="D153" s="9"/>
      <c r="E153" s="9"/>
    </row>
    <row r="154" spans="2:5" x14ac:dyDescent="0.35">
      <c r="B154" s="68"/>
      <c r="C154" s="11" t="s">
        <v>116</v>
      </c>
      <c r="D154" s="9">
        <v>16</v>
      </c>
      <c r="E154" s="9" t="s">
        <v>39</v>
      </c>
    </row>
    <row r="155" spans="2:5" x14ac:dyDescent="0.35">
      <c r="B155" s="68"/>
      <c r="C155" s="11" t="s">
        <v>118</v>
      </c>
      <c r="D155" s="9">
        <v>7</v>
      </c>
      <c r="E155" s="9" t="s">
        <v>39</v>
      </c>
    </row>
    <row r="156" spans="2:5" x14ac:dyDescent="0.35">
      <c r="B156" s="68"/>
      <c r="C156" s="11" t="s">
        <v>117</v>
      </c>
      <c r="D156" s="9">
        <v>1</v>
      </c>
      <c r="E156" s="9" t="s">
        <v>39</v>
      </c>
    </row>
    <row r="157" spans="2:5" x14ac:dyDescent="0.35">
      <c r="B157" s="68"/>
      <c r="C157" s="48" t="s">
        <v>125</v>
      </c>
      <c r="D157" s="9"/>
      <c r="E157" s="9"/>
    </row>
    <row r="158" spans="2:5" x14ac:dyDescent="0.35">
      <c r="B158" s="68"/>
      <c r="C158" s="11" t="s">
        <v>112</v>
      </c>
      <c r="D158" s="9">
        <v>1</v>
      </c>
      <c r="E158" s="9" t="s">
        <v>39</v>
      </c>
    </row>
    <row r="159" spans="2:5" ht="18.600000000000001" thickBot="1" x14ac:dyDescent="0.4">
      <c r="B159" s="69"/>
      <c r="C159" s="45" t="s">
        <v>124</v>
      </c>
      <c r="D159" s="21">
        <v>3</v>
      </c>
      <c r="E159" s="21" t="s">
        <v>39</v>
      </c>
    </row>
    <row r="160" spans="2:5" ht="18.600000000000001" thickBot="1" x14ac:dyDescent="0.4"/>
    <row r="161" spans="2:5" x14ac:dyDescent="0.35">
      <c r="B161" s="66" t="s">
        <v>427</v>
      </c>
      <c r="C161" s="62"/>
      <c r="D161" s="19"/>
      <c r="E161" s="19"/>
    </row>
    <row r="162" spans="2:5" ht="18" customHeight="1" x14ac:dyDescent="0.35">
      <c r="B162" s="68"/>
      <c r="C162" s="50" t="s">
        <v>109</v>
      </c>
      <c r="D162" s="16"/>
      <c r="E162" s="16"/>
    </row>
    <row r="163" spans="2:5" x14ac:dyDescent="0.35">
      <c r="B163" s="68"/>
      <c r="C163" s="20" t="s">
        <v>126</v>
      </c>
      <c r="D163" s="73">
        <v>1.6739999999999999</v>
      </c>
      <c r="E163" s="15" t="s">
        <v>77</v>
      </c>
    </row>
    <row r="164" spans="2:5" x14ac:dyDescent="0.35">
      <c r="B164" s="68"/>
      <c r="C164" s="20" t="s">
        <v>245</v>
      </c>
      <c r="D164" s="73">
        <v>8.5570000000000004</v>
      </c>
      <c r="E164" s="15" t="s">
        <v>77</v>
      </c>
    </row>
    <row r="165" spans="2:5" x14ac:dyDescent="0.35">
      <c r="B165" s="68"/>
      <c r="C165" s="20" t="s">
        <v>246</v>
      </c>
      <c r="D165" s="73">
        <v>37.845999999999997</v>
      </c>
      <c r="E165" s="15" t="s">
        <v>77</v>
      </c>
    </row>
    <row r="166" spans="2:5" x14ac:dyDescent="0.35">
      <c r="B166" s="68"/>
      <c r="C166" s="20" t="s">
        <v>247</v>
      </c>
      <c r="D166" s="73">
        <v>2.3620000000000001</v>
      </c>
      <c r="E166" s="15" t="s">
        <v>77</v>
      </c>
    </row>
    <row r="167" spans="2:5" x14ac:dyDescent="0.35">
      <c r="B167" s="68"/>
      <c r="C167" s="20" t="s">
        <v>248</v>
      </c>
      <c r="D167" s="73">
        <v>6.9340000000000002</v>
      </c>
      <c r="E167" s="15" t="s">
        <v>77</v>
      </c>
    </row>
    <row r="168" spans="2:5" x14ac:dyDescent="0.35">
      <c r="B168" s="68"/>
      <c r="C168" s="20" t="s">
        <v>249</v>
      </c>
      <c r="D168" s="73">
        <v>4.1130000000000004</v>
      </c>
      <c r="E168" s="15" t="s">
        <v>77</v>
      </c>
    </row>
    <row r="169" spans="2:5" x14ac:dyDescent="0.35">
      <c r="B169" s="68"/>
      <c r="C169" s="48" t="s">
        <v>15</v>
      </c>
      <c r="D169" s="16"/>
      <c r="E169" s="16"/>
    </row>
    <row r="170" spans="2:5" x14ac:dyDescent="0.35">
      <c r="B170" s="68"/>
      <c r="C170" s="20" t="s">
        <v>127</v>
      </c>
      <c r="D170" s="15">
        <v>1</v>
      </c>
      <c r="E170" s="15" t="s">
        <v>39</v>
      </c>
    </row>
    <row r="171" spans="2:5" x14ac:dyDescent="0.35">
      <c r="B171" s="68"/>
      <c r="C171" s="20" t="s">
        <v>128</v>
      </c>
      <c r="D171" s="15">
        <v>1</v>
      </c>
      <c r="E171" s="15" t="s">
        <v>39</v>
      </c>
    </row>
    <row r="172" spans="2:5" x14ac:dyDescent="0.35">
      <c r="B172" s="68"/>
      <c r="C172" s="20" t="s">
        <v>134</v>
      </c>
      <c r="D172" s="15">
        <v>1</v>
      </c>
      <c r="E172" s="15" t="s">
        <v>39</v>
      </c>
    </row>
    <row r="173" spans="2:5" x14ac:dyDescent="0.35">
      <c r="B173" s="68"/>
      <c r="C173" s="20" t="s">
        <v>114</v>
      </c>
      <c r="D173" s="15">
        <v>1</v>
      </c>
      <c r="E173" s="15" t="s">
        <v>39</v>
      </c>
    </row>
    <row r="174" spans="2:5" x14ac:dyDescent="0.35">
      <c r="B174" s="68"/>
      <c r="C174" s="20" t="s">
        <v>138</v>
      </c>
      <c r="D174" s="15">
        <v>2</v>
      </c>
      <c r="E174" s="15" t="s">
        <v>39</v>
      </c>
    </row>
    <row r="175" spans="2:5" x14ac:dyDescent="0.35">
      <c r="B175" s="68"/>
      <c r="C175" s="20" t="s">
        <v>111</v>
      </c>
      <c r="D175" s="15">
        <v>1</v>
      </c>
      <c r="E175" s="15" t="s">
        <v>39</v>
      </c>
    </row>
    <row r="176" spans="2:5" x14ac:dyDescent="0.35">
      <c r="B176" s="68"/>
      <c r="C176" s="20" t="s">
        <v>129</v>
      </c>
      <c r="D176" s="15">
        <v>5</v>
      </c>
      <c r="E176" s="15" t="s">
        <v>39</v>
      </c>
    </row>
    <row r="177" spans="2:5" x14ac:dyDescent="0.35">
      <c r="B177" s="68"/>
      <c r="C177" s="20" t="s">
        <v>135</v>
      </c>
      <c r="D177" s="15">
        <v>3</v>
      </c>
      <c r="E177" s="15" t="s">
        <v>39</v>
      </c>
    </row>
    <row r="178" spans="2:5" x14ac:dyDescent="0.35">
      <c r="B178" s="68"/>
      <c r="C178" s="20" t="s">
        <v>115</v>
      </c>
      <c r="D178" s="15">
        <v>10</v>
      </c>
      <c r="E178" s="15" t="s">
        <v>39</v>
      </c>
    </row>
    <row r="179" spans="2:5" x14ac:dyDescent="0.35">
      <c r="B179" s="68"/>
      <c r="C179" s="20" t="s">
        <v>157</v>
      </c>
      <c r="D179" s="15">
        <v>1</v>
      </c>
      <c r="E179" s="15" t="s">
        <v>39</v>
      </c>
    </row>
    <row r="180" spans="2:5" x14ac:dyDescent="0.35">
      <c r="B180" s="68"/>
      <c r="C180" s="20" t="s">
        <v>147</v>
      </c>
      <c r="D180" s="15">
        <v>1</v>
      </c>
      <c r="E180" s="15" t="s">
        <v>39</v>
      </c>
    </row>
    <row r="181" spans="2:5" x14ac:dyDescent="0.35">
      <c r="B181" s="68"/>
      <c r="C181" s="20" t="s">
        <v>164</v>
      </c>
      <c r="D181" s="15">
        <v>1</v>
      </c>
      <c r="E181" s="15" t="s">
        <v>39</v>
      </c>
    </row>
    <row r="182" spans="2:5" x14ac:dyDescent="0.35">
      <c r="B182" s="68"/>
      <c r="C182" s="20" t="s">
        <v>159</v>
      </c>
      <c r="D182" s="15">
        <v>2</v>
      </c>
      <c r="E182" s="15" t="s">
        <v>39</v>
      </c>
    </row>
    <row r="183" spans="2:5" x14ac:dyDescent="0.35">
      <c r="B183" s="68"/>
      <c r="C183" s="20" t="s">
        <v>149</v>
      </c>
      <c r="D183" s="15">
        <v>2</v>
      </c>
      <c r="E183" s="15" t="s">
        <v>39</v>
      </c>
    </row>
    <row r="184" spans="2:5" x14ac:dyDescent="0.35">
      <c r="B184" s="68"/>
      <c r="C184" s="20" t="s">
        <v>152</v>
      </c>
      <c r="D184" s="15">
        <v>2</v>
      </c>
      <c r="E184" s="15" t="s">
        <v>39</v>
      </c>
    </row>
    <row r="185" spans="2:5" x14ac:dyDescent="0.35">
      <c r="B185" s="68"/>
      <c r="C185" s="20" t="s">
        <v>153</v>
      </c>
      <c r="D185" s="15">
        <v>2</v>
      </c>
      <c r="E185" s="15" t="s">
        <v>39</v>
      </c>
    </row>
    <row r="186" spans="2:5" x14ac:dyDescent="0.35">
      <c r="B186" s="68"/>
      <c r="C186" s="20" t="s">
        <v>160</v>
      </c>
      <c r="D186" s="15">
        <v>1</v>
      </c>
      <c r="E186" s="15" t="s">
        <v>39</v>
      </c>
    </row>
    <row r="187" spans="2:5" x14ac:dyDescent="0.35">
      <c r="B187" s="68"/>
      <c r="C187" s="20" t="s">
        <v>165</v>
      </c>
      <c r="D187" s="15">
        <v>1</v>
      </c>
      <c r="E187" s="15" t="s">
        <v>39</v>
      </c>
    </row>
    <row r="188" spans="2:5" x14ac:dyDescent="0.35">
      <c r="B188" s="68"/>
      <c r="C188" s="20" t="s">
        <v>148</v>
      </c>
      <c r="D188" s="15">
        <v>1</v>
      </c>
      <c r="E188" s="15" t="s">
        <v>39</v>
      </c>
    </row>
    <row r="189" spans="2:5" x14ac:dyDescent="0.35">
      <c r="B189" s="68"/>
      <c r="C189" s="20" t="s">
        <v>158</v>
      </c>
      <c r="D189" s="15">
        <v>2</v>
      </c>
      <c r="E189" s="15" t="s">
        <v>39</v>
      </c>
    </row>
    <row r="190" spans="2:5" x14ac:dyDescent="0.35">
      <c r="B190" s="68"/>
      <c r="C190" s="20" t="s">
        <v>161</v>
      </c>
      <c r="D190" s="15">
        <v>1</v>
      </c>
      <c r="E190" s="15" t="s">
        <v>39</v>
      </c>
    </row>
    <row r="191" spans="2:5" x14ac:dyDescent="0.35">
      <c r="B191" s="68"/>
      <c r="C191" s="48" t="s">
        <v>130</v>
      </c>
      <c r="D191" s="16"/>
      <c r="E191" s="16"/>
    </row>
    <row r="192" spans="2:5" x14ac:dyDescent="0.35">
      <c r="B192" s="68"/>
      <c r="C192" s="49" t="s">
        <v>131</v>
      </c>
      <c r="D192" s="23">
        <v>5</v>
      </c>
      <c r="E192" s="23" t="s">
        <v>39</v>
      </c>
    </row>
    <row r="193" spans="2:5" x14ac:dyDescent="0.35">
      <c r="B193" s="68"/>
      <c r="C193" s="20" t="s">
        <v>139</v>
      </c>
      <c r="D193" s="15">
        <v>20</v>
      </c>
      <c r="E193" s="15" t="s">
        <v>39</v>
      </c>
    </row>
    <row r="194" spans="2:5" x14ac:dyDescent="0.35">
      <c r="B194" s="68"/>
      <c r="C194" s="48" t="s">
        <v>132</v>
      </c>
      <c r="D194" s="16"/>
      <c r="E194" s="16"/>
    </row>
    <row r="195" spans="2:5" x14ac:dyDescent="0.35">
      <c r="B195" s="68"/>
      <c r="C195" s="20" t="s">
        <v>133</v>
      </c>
      <c r="D195" s="15">
        <v>3</v>
      </c>
      <c r="E195" s="15" t="s">
        <v>39</v>
      </c>
    </row>
    <row r="196" spans="2:5" x14ac:dyDescent="0.35">
      <c r="B196" s="68"/>
      <c r="C196" s="20" t="s">
        <v>140</v>
      </c>
      <c r="D196" s="15">
        <v>11</v>
      </c>
      <c r="E196" s="15" t="s">
        <v>39</v>
      </c>
    </row>
    <row r="197" spans="2:5" x14ac:dyDescent="0.35">
      <c r="B197" s="68"/>
      <c r="C197" s="20" t="s">
        <v>166</v>
      </c>
      <c r="D197" s="15">
        <v>1</v>
      </c>
      <c r="E197" s="15" t="s">
        <v>39</v>
      </c>
    </row>
    <row r="198" spans="2:5" x14ac:dyDescent="0.35">
      <c r="B198" s="68"/>
      <c r="C198" s="20" t="s">
        <v>150</v>
      </c>
      <c r="D198" s="15">
        <v>1</v>
      </c>
      <c r="E198" s="15" t="s">
        <v>39</v>
      </c>
    </row>
    <row r="199" spans="2:5" x14ac:dyDescent="0.35">
      <c r="B199" s="68"/>
      <c r="C199" s="20" t="s">
        <v>162</v>
      </c>
      <c r="D199" s="15">
        <v>1</v>
      </c>
      <c r="E199" s="15" t="s">
        <v>39</v>
      </c>
    </row>
    <row r="200" spans="2:5" x14ac:dyDescent="0.35">
      <c r="B200" s="68"/>
      <c r="C200" s="48" t="s">
        <v>22</v>
      </c>
      <c r="D200" s="16"/>
      <c r="E200" s="16"/>
    </row>
    <row r="201" spans="2:5" x14ac:dyDescent="0.35">
      <c r="B201" s="68"/>
      <c r="C201" s="20" t="s">
        <v>137</v>
      </c>
      <c r="D201" s="15">
        <v>1</v>
      </c>
      <c r="E201" s="15" t="s">
        <v>39</v>
      </c>
    </row>
    <row r="202" spans="2:5" x14ac:dyDescent="0.35">
      <c r="B202" s="68"/>
      <c r="C202" s="20" t="s">
        <v>145</v>
      </c>
      <c r="D202" s="15">
        <v>1</v>
      </c>
      <c r="E202" s="15" t="s">
        <v>39</v>
      </c>
    </row>
    <row r="203" spans="2:5" x14ac:dyDescent="0.35">
      <c r="B203" s="68"/>
      <c r="C203" s="20" t="s">
        <v>141</v>
      </c>
      <c r="D203" s="15">
        <v>1</v>
      </c>
      <c r="E203" s="15" t="s">
        <v>39</v>
      </c>
    </row>
    <row r="204" spans="2:5" x14ac:dyDescent="0.35">
      <c r="B204" s="68"/>
      <c r="C204" s="20" t="s">
        <v>144</v>
      </c>
      <c r="D204" s="15">
        <v>1</v>
      </c>
      <c r="E204" s="15" t="s">
        <v>39</v>
      </c>
    </row>
    <row r="205" spans="2:5" x14ac:dyDescent="0.35">
      <c r="B205" s="68"/>
      <c r="C205" s="20" t="s">
        <v>151</v>
      </c>
      <c r="D205" s="15">
        <v>1</v>
      </c>
      <c r="E205" s="15" t="s">
        <v>39</v>
      </c>
    </row>
    <row r="206" spans="2:5" x14ac:dyDescent="0.35">
      <c r="B206" s="68"/>
      <c r="C206" s="20" t="s">
        <v>154</v>
      </c>
      <c r="D206" s="15">
        <v>1</v>
      </c>
      <c r="E206" s="15" t="s">
        <v>39</v>
      </c>
    </row>
    <row r="207" spans="2:5" x14ac:dyDescent="0.35">
      <c r="B207" s="68"/>
      <c r="C207" s="20" t="s">
        <v>155</v>
      </c>
      <c r="D207" s="15">
        <v>1</v>
      </c>
      <c r="E207" s="15" t="s">
        <v>39</v>
      </c>
    </row>
    <row r="208" spans="2:5" x14ac:dyDescent="0.35">
      <c r="B208" s="68"/>
      <c r="C208" s="20" t="s">
        <v>163</v>
      </c>
      <c r="D208" s="15">
        <v>1</v>
      </c>
      <c r="E208" s="15" t="s">
        <v>39</v>
      </c>
    </row>
    <row r="209" spans="2:5" x14ac:dyDescent="0.35">
      <c r="B209" s="68"/>
      <c r="C209" s="48" t="s">
        <v>142</v>
      </c>
      <c r="D209" s="16"/>
      <c r="E209" s="16"/>
    </row>
    <row r="210" spans="2:5" x14ac:dyDescent="0.35">
      <c r="B210" s="68"/>
      <c r="C210" s="20" t="s">
        <v>143</v>
      </c>
      <c r="D210" s="15">
        <v>78</v>
      </c>
      <c r="E210" s="15" t="s">
        <v>39</v>
      </c>
    </row>
    <row r="211" spans="2:5" x14ac:dyDescent="0.35">
      <c r="B211" s="68"/>
      <c r="C211" s="20" t="s">
        <v>146</v>
      </c>
      <c r="D211" s="15">
        <v>78</v>
      </c>
      <c r="E211" s="15" t="s">
        <v>39</v>
      </c>
    </row>
    <row r="212" spans="2:5" x14ac:dyDescent="0.35">
      <c r="B212" s="68"/>
      <c r="C212" s="50" t="s">
        <v>167</v>
      </c>
      <c r="D212" s="16"/>
      <c r="E212" s="16"/>
    </row>
    <row r="213" spans="2:5" x14ac:dyDescent="0.35">
      <c r="B213" s="68"/>
      <c r="C213" s="41" t="s">
        <v>136</v>
      </c>
      <c r="D213" s="15">
        <v>3</v>
      </c>
      <c r="E213" s="15"/>
    </row>
    <row r="214" spans="2:5" x14ac:dyDescent="0.35">
      <c r="B214" s="68"/>
      <c r="C214" s="20" t="s">
        <v>116</v>
      </c>
      <c r="D214" s="15">
        <v>6</v>
      </c>
      <c r="E214" s="15" t="s">
        <v>39</v>
      </c>
    </row>
    <row r="215" spans="2:5" x14ac:dyDescent="0.35">
      <c r="B215" s="68"/>
      <c r="C215" s="20" t="s">
        <v>117</v>
      </c>
      <c r="D215" s="15">
        <v>3</v>
      </c>
      <c r="E215" s="15" t="s">
        <v>39</v>
      </c>
    </row>
    <row r="216" spans="2:5" x14ac:dyDescent="0.35">
      <c r="B216" s="68"/>
      <c r="C216" s="41" t="s">
        <v>119</v>
      </c>
      <c r="D216" s="15">
        <v>10</v>
      </c>
      <c r="E216" s="15"/>
    </row>
    <row r="217" spans="2:5" x14ac:dyDescent="0.35">
      <c r="B217" s="68"/>
      <c r="C217" s="20" t="s">
        <v>116</v>
      </c>
      <c r="D217" s="15">
        <v>20</v>
      </c>
      <c r="E217" s="15" t="s">
        <v>39</v>
      </c>
    </row>
    <row r="218" spans="2:5" x14ac:dyDescent="0.35">
      <c r="B218" s="68"/>
      <c r="C218" s="20" t="s">
        <v>118</v>
      </c>
      <c r="D218" s="15">
        <v>10</v>
      </c>
      <c r="E218" s="15" t="s">
        <v>39</v>
      </c>
    </row>
    <row r="219" spans="2:5" x14ac:dyDescent="0.35">
      <c r="B219" s="68"/>
      <c r="C219" s="41" t="s">
        <v>156</v>
      </c>
      <c r="D219" s="15">
        <v>12</v>
      </c>
      <c r="E219" s="15"/>
    </row>
    <row r="220" spans="2:5" x14ac:dyDescent="0.35">
      <c r="B220" s="68"/>
      <c r="C220" s="20" t="s">
        <v>116</v>
      </c>
      <c r="D220" s="15">
        <v>24</v>
      </c>
      <c r="E220" s="15" t="s">
        <v>39</v>
      </c>
    </row>
    <row r="221" spans="2:5" ht="18.600000000000001" thickBot="1" x14ac:dyDescent="0.4">
      <c r="B221" s="69"/>
      <c r="C221" s="51" t="s">
        <v>118</v>
      </c>
      <c r="D221" s="47">
        <v>12</v>
      </c>
      <c r="E221" s="47" t="s">
        <v>39</v>
      </c>
    </row>
    <row r="222" spans="2:5" ht="18.600000000000001" thickBot="1" x14ac:dyDescent="0.4"/>
    <row r="223" spans="2:5" x14ac:dyDescent="0.35">
      <c r="B223" s="66" t="s">
        <v>428</v>
      </c>
      <c r="C223" s="62"/>
      <c r="D223" s="19"/>
      <c r="E223" s="19"/>
    </row>
    <row r="224" spans="2:5" ht="18" customHeight="1" x14ac:dyDescent="0.35">
      <c r="B224" s="68"/>
      <c r="C224" s="50" t="s">
        <v>109</v>
      </c>
      <c r="D224" s="16"/>
      <c r="E224" s="16"/>
    </row>
    <row r="225" spans="2:5" x14ac:dyDescent="0.35">
      <c r="B225" s="68"/>
      <c r="C225" s="20" t="s">
        <v>175</v>
      </c>
      <c r="D225" s="26">
        <v>0.1</v>
      </c>
      <c r="E225" s="15" t="s">
        <v>77</v>
      </c>
    </row>
    <row r="226" spans="2:5" x14ac:dyDescent="0.35">
      <c r="B226" s="68"/>
      <c r="C226" s="20" t="s">
        <v>170</v>
      </c>
      <c r="D226" s="74">
        <v>29.559000000000001</v>
      </c>
      <c r="E226" s="15" t="s">
        <v>77</v>
      </c>
    </row>
    <row r="227" spans="2:5" x14ac:dyDescent="0.35">
      <c r="B227" s="68"/>
      <c r="C227" s="20" t="s">
        <v>180</v>
      </c>
      <c r="D227" s="73">
        <v>36.487000000000002</v>
      </c>
      <c r="E227" s="15" t="s">
        <v>77</v>
      </c>
    </row>
    <row r="228" spans="2:5" x14ac:dyDescent="0.35">
      <c r="B228" s="68"/>
      <c r="C228" s="48" t="s">
        <v>15</v>
      </c>
      <c r="D228" s="16"/>
      <c r="E228" s="16"/>
    </row>
    <row r="229" spans="2:5" x14ac:dyDescent="0.35">
      <c r="B229" s="68"/>
      <c r="C229" s="20" t="s">
        <v>176</v>
      </c>
      <c r="D229" s="9">
        <v>1</v>
      </c>
      <c r="E229" s="15" t="s">
        <v>39</v>
      </c>
    </row>
    <row r="230" spans="2:5" x14ac:dyDescent="0.35">
      <c r="B230" s="68"/>
      <c r="C230" s="20" t="s">
        <v>177</v>
      </c>
      <c r="D230" s="9">
        <v>1</v>
      </c>
      <c r="E230" s="15" t="s">
        <v>39</v>
      </c>
    </row>
    <row r="231" spans="2:5" x14ac:dyDescent="0.35">
      <c r="B231" s="68"/>
      <c r="C231" s="20" t="s">
        <v>181</v>
      </c>
      <c r="D231" s="15">
        <v>2</v>
      </c>
      <c r="E231" s="15" t="s">
        <v>39</v>
      </c>
    </row>
    <row r="232" spans="2:5" x14ac:dyDescent="0.35">
      <c r="B232" s="68"/>
      <c r="C232" s="20" t="s">
        <v>182</v>
      </c>
      <c r="D232" s="15">
        <v>2</v>
      </c>
      <c r="E232" s="15" t="s">
        <v>39</v>
      </c>
    </row>
    <row r="233" spans="2:5" x14ac:dyDescent="0.35">
      <c r="B233" s="68"/>
      <c r="C233" s="48" t="s">
        <v>130</v>
      </c>
      <c r="D233" s="16"/>
      <c r="E233" s="16"/>
    </row>
    <row r="234" spans="2:5" x14ac:dyDescent="0.35">
      <c r="B234" s="68"/>
      <c r="C234" s="20" t="s">
        <v>168</v>
      </c>
      <c r="D234" s="23">
        <v>1</v>
      </c>
      <c r="E234" s="23" t="s">
        <v>39</v>
      </c>
    </row>
    <row r="235" spans="2:5" x14ac:dyDescent="0.35">
      <c r="B235" s="68"/>
      <c r="C235" s="20" t="s">
        <v>178</v>
      </c>
      <c r="D235" s="23">
        <v>1</v>
      </c>
      <c r="E235" s="23" t="s">
        <v>39</v>
      </c>
    </row>
    <row r="236" spans="2:5" x14ac:dyDescent="0.35">
      <c r="B236" s="68"/>
      <c r="C236" s="20" t="s">
        <v>186</v>
      </c>
      <c r="D236" s="23">
        <v>1</v>
      </c>
      <c r="E236" s="15" t="s">
        <v>39</v>
      </c>
    </row>
    <row r="237" spans="2:5" x14ac:dyDescent="0.35">
      <c r="B237" s="68"/>
      <c r="C237" s="48" t="s">
        <v>132</v>
      </c>
      <c r="D237" s="16"/>
      <c r="E237" s="16"/>
    </row>
    <row r="238" spans="2:5" x14ac:dyDescent="0.35">
      <c r="B238" s="68"/>
      <c r="C238" s="20" t="s">
        <v>169</v>
      </c>
      <c r="D238" s="9">
        <v>1</v>
      </c>
      <c r="E238" s="15" t="s">
        <v>39</v>
      </c>
    </row>
    <row r="239" spans="2:5" x14ac:dyDescent="0.35">
      <c r="B239" s="68"/>
      <c r="C239" s="20" t="s">
        <v>179</v>
      </c>
      <c r="D239" s="9">
        <v>2</v>
      </c>
      <c r="E239" s="15" t="s">
        <v>39</v>
      </c>
    </row>
    <row r="240" spans="2:5" x14ac:dyDescent="0.35">
      <c r="B240" s="68"/>
      <c r="C240" s="48" t="s">
        <v>142</v>
      </c>
      <c r="D240" s="16"/>
      <c r="E240" s="16"/>
    </row>
    <row r="241" spans="2:5" x14ac:dyDescent="0.35">
      <c r="B241" s="68"/>
      <c r="C241" s="20" t="s">
        <v>143</v>
      </c>
      <c r="D241" s="15">
        <v>6</v>
      </c>
      <c r="E241" s="15" t="s">
        <v>39</v>
      </c>
    </row>
    <row r="242" spans="2:5" x14ac:dyDescent="0.35">
      <c r="B242" s="68"/>
      <c r="C242" s="20" t="s">
        <v>146</v>
      </c>
      <c r="D242" s="15">
        <v>6</v>
      </c>
      <c r="E242" s="15" t="s">
        <v>39</v>
      </c>
    </row>
    <row r="243" spans="2:5" x14ac:dyDescent="0.35">
      <c r="B243" s="68"/>
      <c r="C243" s="48" t="s">
        <v>167</v>
      </c>
      <c r="D243" s="16"/>
      <c r="E243" s="16"/>
    </row>
    <row r="244" spans="2:5" x14ac:dyDescent="0.35">
      <c r="B244" s="68"/>
      <c r="C244" s="41" t="s">
        <v>171</v>
      </c>
      <c r="D244" s="15">
        <v>3</v>
      </c>
      <c r="E244" s="15" t="s">
        <v>39</v>
      </c>
    </row>
    <row r="245" spans="2:5" x14ac:dyDescent="0.35">
      <c r="B245" s="68"/>
      <c r="C245" s="20" t="s">
        <v>172</v>
      </c>
      <c r="D245" s="15">
        <v>3</v>
      </c>
      <c r="E245" s="15" t="s">
        <v>39</v>
      </c>
    </row>
    <row r="246" spans="2:5" x14ac:dyDescent="0.35">
      <c r="B246" s="68"/>
      <c r="C246" s="20" t="s">
        <v>173</v>
      </c>
      <c r="D246" s="15">
        <v>3</v>
      </c>
      <c r="E246" s="15" t="s">
        <v>39</v>
      </c>
    </row>
    <row r="247" spans="2:5" x14ac:dyDescent="0.35">
      <c r="B247" s="68"/>
      <c r="C247" s="20" t="s">
        <v>174</v>
      </c>
      <c r="D247" s="15">
        <v>3</v>
      </c>
      <c r="E247" s="15" t="s">
        <v>39</v>
      </c>
    </row>
    <row r="248" spans="2:5" x14ac:dyDescent="0.35">
      <c r="B248" s="68"/>
      <c r="C248" s="41" t="s">
        <v>136</v>
      </c>
      <c r="D248" s="15">
        <v>2</v>
      </c>
      <c r="E248" s="15" t="s">
        <v>39</v>
      </c>
    </row>
    <row r="249" spans="2:5" x14ac:dyDescent="0.35">
      <c r="B249" s="68"/>
      <c r="C249" s="20" t="s">
        <v>172</v>
      </c>
      <c r="D249" s="15">
        <v>4</v>
      </c>
      <c r="E249" s="15" t="s">
        <v>39</v>
      </c>
    </row>
    <row r="250" spans="2:5" x14ac:dyDescent="0.35">
      <c r="B250" s="68"/>
      <c r="C250" s="20" t="s">
        <v>118</v>
      </c>
      <c r="D250" s="15">
        <v>2</v>
      </c>
      <c r="E250" s="15" t="s">
        <v>39</v>
      </c>
    </row>
    <row r="251" spans="2:5" x14ac:dyDescent="0.35">
      <c r="B251" s="68"/>
      <c r="C251" s="41" t="s">
        <v>183</v>
      </c>
      <c r="D251" s="15">
        <v>1</v>
      </c>
      <c r="E251" s="15" t="s">
        <v>39</v>
      </c>
    </row>
    <row r="252" spans="2:5" x14ac:dyDescent="0.35">
      <c r="B252" s="68"/>
      <c r="C252" s="20" t="s">
        <v>184</v>
      </c>
      <c r="D252" s="15">
        <v>2</v>
      </c>
      <c r="E252" s="15" t="s">
        <v>39</v>
      </c>
    </row>
    <row r="253" spans="2:5" ht="18.600000000000001" thickBot="1" x14ac:dyDescent="0.4">
      <c r="B253" s="69"/>
      <c r="C253" s="51" t="s">
        <v>185</v>
      </c>
      <c r="D253" s="47">
        <v>1</v>
      </c>
      <c r="E253" s="47" t="s">
        <v>39</v>
      </c>
    </row>
    <row r="254" spans="2:5" ht="18.600000000000001" thickBot="1" x14ac:dyDescent="0.4"/>
    <row r="255" spans="2:5" x14ac:dyDescent="0.35">
      <c r="B255" s="66" t="s">
        <v>429</v>
      </c>
      <c r="C255" s="62"/>
      <c r="D255" s="19"/>
      <c r="E255" s="19"/>
    </row>
    <row r="256" spans="2:5" x14ac:dyDescent="0.35">
      <c r="B256" s="68"/>
      <c r="C256" s="28" t="s">
        <v>187</v>
      </c>
      <c r="D256" s="26"/>
      <c r="E256" s="33"/>
    </row>
    <row r="257" spans="2:5" x14ac:dyDescent="0.35">
      <c r="B257" s="68"/>
      <c r="C257" s="12" t="s">
        <v>397</v>
      </c>
      <c r="D257" s="26">
        <v>30</v>
      </c>
      <c r="E257" s="33" t="s">
        <v>77</v>
      </c>
    </row>
    <row r="258" spans="2:5" x14ac:dyDescent="0.35">
      <c r="B258" s="68"/>
      <c r="C258" s="12" t="s">
        <v>251</v>
      </c>
      <c r="D258" s="26">
        <v>100</v>
      </c>
      <c r="E258" s="33" t="s">
        <v>77</v>
      </c>
    </row>
    <row r="259" spans="2:5" x14ac:dyDescent="0.35">
      <c r="B259" s="68"/>
      <c r="C259" s="12" t="s">
        <v>252</v>
      </c>
      <c r="D259" s="26">
        <v>100</v>
      </c>
      <c r="E259" s="33" t="s">
        <v>77</v>
      </c>
    </row>
    <row r="260" spans="2:5" x14ac:dyDescent="0.35">
      <c r="B260" s="68"/>
      <c r="C260" s="12" t="s">
        <v>253</v>
      </c>
      <c r="D260" s="26">
        <v>95</v>
      </c>
      <c r="E260" s="33" t="s">
        <v>77</v>
      </c>
    </row>
    <row r="261" spans="2:5" x14ac:dyDescent="0.35">
      <c r="B261" s="68"/>
      <c r="C261" s="12" t="s">
        <v>254</v>
      </c>
      <c r="D261" s="26">
        <v>100</v>
      </c>
      <c r="E261" s="33" t="s">
        <v>77</v>
      </c>
    </row>
    <row r="262" spans="2:5" x14ac:dyDescent="0.35">
      <c r="B262" s="68"/>
      <c r="C262" s="13" t="s">
        <v>188</v>
      </c>
      <c r="D262" s="26"/>
      <c r="E262" s="33"/>
    </row>
    <row r="263" spans="2:5" x14ac:dyDescent="0.35">
      <c r="B263" s="68"/>
      <c r="C263" s="12" t="s">
        <v>261</v>
      </c>
      <c r="D263" s="26">
        <v>50</v>
      </c>
      <c r="E263" s="33" t="s">
        <v>39</v>
      </c>
    </row>
    <row r="264" spans="2:5" x14ac:dyDescent="0.35">
      <c r="B264" s="68"/>
      <c r="C264" s="12" t="s">
        <v>260</v>
      </c>
      <c r="D264" s="26">
        <v>50</v>
      </c>
      <c r="E264" s="33" t="s">
        <v>39</v>
      </c>
    </row>
    <row r="265" spans="2:5" x14ac:dyDescent="0.35">
      <c r="B265" s="68"/>
      <c r="C265" s="12" t="s">
        <v>259</v>
      </c>
      <c r="D265" s="26">
        <v>50</v>
      </c>
      <c r="E265" s="33" t="s">
        <v>39</v>
      </c>
    </row>
    <row r="266" spans="2:5" x14ac:dyDescent="0.35">
      <c r="B266" s="68"/>
      <c r="C266" s="12" t="s">
        <v>258</v>
      </c>
      <c r="D266" s="26">
        <v>50</v>
      </c>
      <c r="E266" s="33" t="s">
        <v>39</v>
      </c>
    </row>
    <row r="267" spans="2:5" x14ac:dyDescent="0.35">
      <c r="B267" s="68"/>
      <c r="C267" s="12" t="s">
        <v>257</v>
      </c>
      <c r="D267" s="26">
        <v>50</v>
      </c>
      <c r="E267" s="33" t="s">
        <v>39</v>
      </c>
    </row>
    <row r="268" spans="2:5" x14ac:dyDescent="0.35">
      <c r="B268" s="68"/>
      <c r="C268" s="12" t="s">
        <v>256</v>
      </c>
      <c r="D268" s="26">
        <v>50</v>
      </c>
      <c r="E268" s="33" t="s">
        <v>39</v>
      </c>
    </row>
    <row r="269" spans="2:5" x14ac:dyDescent="0.35">
      <c r="B269" s="68"/>
      <c r="C269" s="12" t="s">
        <v>255</v>
      </c>
      <c r="D269" s="26">
        <v>50</v>
      </c>
      <c r="E269" s="33" t="s">
        <v>39</v>
      </c>
    </row>
    <row r="270" spans="2:5" x14ac:dyDescent="0.35">
      <c r="B270" s="68"/>
      <c r="C270" s="13" t="s">
        <v>189</v>
      </c>
      <c r="D270" s="26"/>
      <c r="E270" s="33"/>
    </row>
    <row r="271" spans="2:5" x14ac:dyDescent="0.35">
      <c r="B271" s="68"/>
      <c r="C271" s="12" t="s">
        <v>405</v>
      </c>
      <c r="D271" s="26">
        <v>50</v>
      </c>
      <c r="E271" s="33" t="s">
        <v>39</v>
      </c>
    </row>
    <row r="272" spans="2:5" x14ac:dyDescent="0.35">
      <c r="B272" s="68"/>
      <c r="C272" s="12" t="s">
        <v>401</v>
      </c>
      <c r="D272" s="26">
        <v>50</v>
      </c>
      <c r="E272" s="33" t="s">
        <v>39</v>
      </c>
    </row>
    <row r="273" spans="2:5" x14ac:dyDescent="0.35">
      <c r="B273" s="68"/>
      <c r="C273" s="12" t="s">
        <v>402</v>
      </c>
      <c r="D273" s="26">
        <v>50</v>
      </c>
      <c r="E273" s="33" t="s">
        <v>39</v>
      </c>
    </row>
    <row r="274" spans="2:5" x14ac:dyDescent="0.35">
      <c r="B274" s="68"/>
      <c r="C274" s="12" t="s">
        <v>403</v>
      </c>
      <c r="D274" s="26">
        <v>50</v>
      </c>
      <c r="E274" s="33" t="s">
        <v>39</v>
      </c>
    </row>
    <row r="275" spans="2:5" ht="18.600000000000001" thickBot="1" x14ac:dyDescent="0.4">
      <c r="B275" s="69"/>
      <c r="C275" s="44" t="s">
        <v>406</v>
      </c>
      <c r="D275" s="46">
        <v>50</v>
      </c>
      <c r="E275" s="22" t="s">
        <v>39</v>
      </c>
    </row>
    <row r="276" spans="2:5" ht="18.600000000000001" thickBot="1" x14ac:dyDescent="0.4"/>
    <row r="277" spans="2:5" x14ac:dyDescent="0.35">
      <c r="B277" s="66" t="s">
        <v>430</v>
      </c>
      <c r="C277" s="62"/>
      <c r="D277" s="19"/>
      <c r="E277" s="19"/>
    </row>
    <row r="278" spans="2:5" ht="18" customHeight="1" x14ac:dyDescent="0.35">
      <c r="B278" s="68"/>
      <c r="C278" s="28" t="s">
        <v>55</v>
      </c>
      <c r="D278" s="27"/>
      <c r="E278" s="27"/>
    </row>
    <row r="279" spans="2:5" x14ac:dyDescent="0.35">
      <c r="B279" s="68"/>
      <c r="C279" s="20" t="s">
        <v>190</v>
      </c>
      <c r="D279" s="72">
        <v>170.53</v>
      </c>
      <c r="E279" s="9" t="s">
        <v>77</v>
      </c>
    </row>
    <row r="280" spans="2:5" x14ac:dyDescent="0.35">
      <c r="B280" s="68"/>
      <c r="C280" s="20" t="s">
        <v>191</v>
      </c>
      <c r="D280" s="72">
        <v>29.65</v>
      </c>
      <c r="E280" s="9" t="s">
        <v>77</v>
      </c>
    </row>
    <row r="281" spans="2:5" x14ac:dyDescent="0.35">
      <c r="B281" s="68"/>
      <c r="C281" s="20" t="s">
        <v>407</v>
      </c>
      <c r="D281" s="9">
        <v>0.6</v>
      </c>
      <c r="E281" s="9" t="s">
        <v>77</v>
      </c>
    </row>
    <row r="282" spans="2:5" x14ac:dyDescent="0.35">
      <c r="B282" s="68"/>
      <c r="C282" s="28" t="s">
        <v>56</v>
      </c>
      <c r="D282" s="9"/>
      <c r="E282" s="9"/>
    </row>
    <row r="283" spans="2:5" x14ac:dyDescent="0.35">
      <c r="B283" s="68"/>
      <c r="C283" s="20" t="s">
        <v>197</v>
      </c>
      <c r="D283" s="9">
        <v>4</v>
      </c>
      <c r="E283" s="9" t="s">
        <v>39</v>
      </c>
    </row>
    <row r="284" spans="2:5" x14ac:dyDescent="0.35">
      <c r="B284" s="68"/>
      <c r="C284" s="20" t="s">
        <v>198</v>
      </c>
      <c r="D284" s="9">
        <v>6</v>
      </c>
      <c r="E284" s="9" t="s">
        <v>39</v>
      </c>
    </row>
    <row r="285" spans="2:5" x14ac:dyDescent="0.35">
      <c r="B285" s="68"/>
      <c r="C285" s="28" t="s">
        <v>57</v>
      </c>
      <c r="D285" s="9"/>
      <c r="E285" s="9"/>
    </row>
    <row r="286" spans="2:5" x14ac:dyDescent="0.35">
      <c r="B286" s="68"/>
      <c r="C286" s="20" t="s">
        <v>192</v>
      </c>
      <c r="D286" s="9">
        <v>92</v>
      </c>
      <c r="E286" s="9" t="s">
        <v>39</v>
      </c>
    </row>
    <row r="287" spans="2:5" x14ac:dyDescent="0.35">
      <c r="B287" s="68"/>
      <c r="C287" s="20" t="s">
        <v>193</v>
      </c>
      <c r="D287" s="9">
        <v>64</v>
      </c>
      <c r="E287" s="9" t="s">
        <v>39</v>
      </c>
    </row>
    <row r="288" spans="2:5" x14ac:dyDescent="0.35">
      <c r="B288" s="68"/>
      <c r="C288" s="20" t="s">
        <v>194</v>
      </c>
      <c r="D288" s="9">
        <v>12</v>
      </c>
      <c r="E288" s="9" t="s">
        <v>39</v>
      </c>
    </row>
    <row r="289" spans="2:5" x14ac:dyDescent="0.35">
      <c r="B289" s="68"/>
      <c r="C289" s="20" t="s">
        <v>195</v>
      </c>
      <c r="D289" s="9">
        <v>14</v>
      </c>
      <c r="E289" s="9" t="s">
        <v>39</v>
      </c>
    </row>
    <row r="290" spans="2:5" x14ac:dyDescent="0.35">
      <c r="B290" s="68"/>
      <c r="C290" s="20" t="s">
        <v>196</v>
      </c>
      <c r="D290" s="9">
        <v>2</v>
      </c>
      <c r="E290" s="9" t="s">
        <v>39</v>
      </c>
    </row>
    <row r="291" spans="2:5" x14ac:dyDescent="0.35">
      <c r="B291" s="68"/>
      <c r="C291" s="20" t="s">
        <v>199</v>
      </c>
      <c r="D291" s="9">
        <v>2</v>
      </c>
      <c r="E291" s="9" t="s">
        <v>39</v>
      </c>
    </row>
    <row r="292" spans="2:5" x14ac:dyDescent="0.35">
      <c r="B292" s="68"/>
      <c r="C292" s="20" t="s">
        <v>220</v>
      </c>
      <c r="D292" s="9">
        <v>2</v>
      </c>
      <c r="E292" s="9" t="s">
        <v>39</v>
      </c>
    </row>
    <row r="293" spans="2:5" x14ac:dyDescent="0.35">
      <c r="B293" s="68"/>
      <c r="C293" s="20" t="s">
        <v>221</v>
      </c>
      <c r="D293" s="9">
        <v>2</v>
      </c>
      <c r="E293" s="9" t="s">
        <v>39</v>
      </c>
    </row>
    <row r="294" spans="2:5" x14ac:dyDescent="0.35">
      <c r="B294" s="68"/>
      <c r="C294" s="20" t="s">
        <v>222</v>
      </c>
      <c r="D294" s="9">
        <v>2</v>
      </c>
      <c r="E294" s="9" t="s">
        <v>39</v>
      </c>
    </row>
    <row r="295" spans="2:5" x14ac:dyDescent="0.35">
      <c r="B295" s="68"/>
      <c r="C295" s="20" t="s">
        <v>223</v>
      </c>
      <c r="D295" s="9">
        <v>1</v>
      </c>
      <c r="E295" s="9" t="s">
        <v>39</v>
      </c>
    </row>
    <row r="296" spans="2:5" x14ac:dyDescent="0.35">
      <c r="B296" s="68"/>
      <c r="C296" s="20" t="s">
        <v>204</v>
      </c>
      <c r="D296" s="9">
        <v>2</v>
      </c>
      <c r="E296" s="9" t="s">
        <v>39</v>
      </c>
    </row>
    <row r="297" spans="2:5" x14ac:dyDescent="0.35">
      <c r="B297" s="68"/>
      <c r="C297" s="20" t="s">
        <v>205</v>
      </c>
      <c r="D297" s="9">
        <v>2</v>
      </c>
      <c r="E297" s="9" t="s">
        <v>39</v>
      </c>
    </row>
    <row r="298" spans="2:5" x14ac:dyDescent="0.35">
      <c r="B298" s="68"/>
      <c r="C298" s="28" t="s">
        <v>214</v>
      </c>
      <c r="D298" s="9"/>
      <c r="E298" s="9"/>
    </row>
    <row r="299" spans="2:5" x14ac:dyDescent="0.35">
      <c r="B299" s="68"/>
      <c r="C299" s="29" t="s">
        <v>224</v>
      </c>
      <c r="D299" s="9">
        <v>1000</v>
      </c>
      <c r="E299" s="9" t="s">
        <v>39</v>
      </c>
    </row>
    <row r="300" spans="2:5" x14ac:dyDescent="0.35">
      <c r="B300" s="68"/>
      <c r="C300" s="29" t="s">
        <v>225</v>
      </c>
      <c r="D300" s="9">
        <v>150</v>
      </c>
      <c r="E300" s="9" t="s">
        <v>39</v>
      </c>
    </row>
    <row r="301" spans="2:5" x14ac:dyDescent="0.35">
      <c r="B301" s="68"/>
      <c r="C301" s="28" t="s">
        <v>215</v>
      </c>
      <c r="D301" s="9"/>
      <c r="E301" s="9"/>
    </row>
    <row r="302" spans="2:5" x14ac:dyDescent="0.35">
      <c r="B302" s="68"/>
      <c r="C302" s="29" t="s">
        <v>217</v>
      </c>
      <c r="D302" s="9">
        <v>100</v>
      </c>
      <c r="E302" s="9" t="s">
        <v>39</v>
      </c>
    </row>
    <row r="303" spans="2:5" x14ac:dyDescent="0.35">
      <c r="B303" s="68"/>
      <c r="C303" s="29" t="s">
        <v>218</v>
      </c>
      <c r="D303" s="9">
        <v>30</v>
      </c>
      <c r="E303" s="9" t="s">
        <v>39</v>
      </c>
    </row>
    <row r="304" spans="2:5" x14ac:dyDescent="0.35">
      <c r="B304" s="68"/>
      <c r="C304" s="29" t="s">
        <v>219</v>
      </c>
      <c r="D304" s="9">
        <v>10</v>
      </c>
      <c r="E304" s="9" t="s">
        <v>39</v>
      </c>
    </row>
    <row r="305" spans="2:5" x14ac:dyDescent="0.35">
      <c r="B305" s="68"/>
      <c r="C305" s="28" t="s">
        <v>62</v>
      </c>
      <c r="D305" s="9"/>
      <c r="E305" s="9"/>
    </row>
    <row r="306" spans="2:5" x14ac:dyDescent="0.35">
      <c r="B306" s="68"/>
      <c r="C306" s="20" t="s">
        <v>213</v>
      </c>
      <c r="D306" s="9">
        <v>1</v>
      </c>
      <c r="E306" s="9" t="s">
        <v>39</v>
      </c>
    </row>
    <row r="307" spans="2:5" ht="36" x14ac:dyDescent="0.35">
      <c r="B307" s="68"/>
      <c r="C307" s="20" t="s">
        <v>207</v>
      </c>
      <c r="D307" s="9">
        <v>1</v>
      </c>
      <c r="E307" s="9" t="s">
        <v>39</v>
      </c>
    </row>
    <row r="308" spans="2:5" ht="36" x14ac:dyDescent="0.35">
      <c r="B308" s="68"/>
      <c r="C308" s="20" t="s">
        <v>208</v>
      </c>
      <c r="D308" s="9">
        <v>1</v>
      </c>
      <c r="E308" s="9" t="s">
        <v>39</v>
      </c>
    </row>
    <row r="309" spans="2:5" ht="36" x14ac:dyDescent="0.35">
      <c r="B309" s="68"/>
      <c r="C309" s="20" t="s">
        <v>209</v>
      </c>
      <c r="D309" s="9">
        <v>1</v>
      </c>
      <c r="E309" s="9" t="s">
        <v>39</v>
      </c>
    </row>
    <row r="310" spans="2:5" x14ac:dyDescent="0.35">
      <c r="B310" s="68"/>
      <c r="C310" s="20" t="s">
        <v>210</v>
      </c>
      <c r="D310" s="9">
        <v>1</v>
      </c>
      <c r="E310" s="9" t="s">
        <v>39</v>
      </c>
    </row>
    <row r="311" spans="2:5" ht="36" x14ac:dyDescent="0.35">
      <c r="B311" s="68"/>
      <c r="C311" s="20" t="s">
        <v>211</v>
      </c>
      <c r="D311" s="9">
        <v>1</v>
      </c>
      <c r="E311" s="9" t="s">
        <v>39</v>
      </c>
    </row>
    <row r="312" spans="2:5" ht="36" x14ac:dyDescent="0.35">
      <c r="B312" s="68"/>
      <c r="C312" s="20" t="s">
        <v>212</v>
      </c>
      <c r="D312" s="9">
        <v>1</v>
      </c>
      <c r="E312" s="9" t="s">
        <v>39</v>
      </c>
    </row>
    <row r="313" spans="2:5" ht="36" x14ac:dyDescent="0.35">
      <c r="B313" s="68"/>
      <c r="C313" s="20" t="s">
        <v>216</v>
      </c>
      <c r="D313" s="9">
        <v>1</v>
      </c>
      <c r="E313" s="9" t="s">
        <v>39</v>
      </c>
    </row>
    <row r="314" spans="2:5" x14ac:dyDescent="0.35">
      <c r="B314" s="68"/>
      <c r="C314" s="28" t="s">
        <v>63</v>
      </c>
      <c r="D314" s="9"/>
      <c r="E314" s="9"/>
    </row>
    <row r="315" spans="2:5" x14ac:dyDescent="0.35">
      <c r="B315" s="68"/>
      <c r="C315" s="20" t="s">
        <v>202</v>
      </c>
      <c r="D315" s="9">
        <v>90</v>
      </c>
      <c r="E315" s="9" t="s">
        <v>39</v>
      </c>
    </row>
    <row r="316" spans="2:5" x14ac:dyDescent="0.35">
      <c r="B316" s="68"/>
      <c r="C316" s="20" t="s">
        <v>200</v>
      </c>
      <c r="D316" s="9">
        <v>39</v>
      </c>
      <c r="E316" s="9" t="s">
        <v>39</v>
      </c>
    </row>
    <row r="317" spans="2:5" x14ac:dyDescent="0.35">
      <c r="B317" s="68"/>
      <c r="C317" s="20" t="s">
        <v>201</v>
      </c>
      <c r="D317" s="9">
        <v>34</v>
      </c>
      <c r="E317" s="9" t="s">
        <v>39</v>
      </c>
    </row>
    <row r="318" spans="2:5" x14ac:dyDescent="0.35">
      <c r="B318" s="68"/>
      <c r="C318" s="20" t="s">
        <v>203</v>
      </c>
      <c r="D318" s="9">
        <v>30</v>
      </c>
      <c r="E318" s="9" t="s">
        <v>39</v>
      </c>
    </row>
    <row r="319" spans="2:5" ht="18.600000000000001" thickBot="1" x14ac:dyDescent="0.4">
      <c r="B319" s="69"/>
      <c r="C319" s="51" t="s">
        <v>206</v>
      </c>
      <c r="D319" s="21">
        <v>90</v>
      </c>
      <c r="E319" s="21" t="s">
        <v>39</v>
      </c>
    </row>
    <row r="320" spans="2:5" ht="18.600000000000001" thickBot="1" x14ac:dyDescent="0.4"/>
    <row r="321" spans="2:5" x14ac:dyDescent="0.35">
      <c r="B321" s="66" t="s">
        <v>431</v>
      </c>
      <c r="C321" s="62"/>
      <c r="D321" s="19"/>
      <c r="E321" s="19"/>
    </row>
    <row r="322" spans="2:5" x14ac:dyDescent="0.35">
      <c r="B322" s="68"/>
      <c r="C322" s="28" t="s">
        <v>55</v>
      </c>
      <c r="D322" s="17"/>
      <c r="E322" s="17"/>
    </row>
    <row r="323" spans="2:5" x14ac:dyDescent="0.35">
      <c r="B323" s="68"/>
      <c r="C323" s="20" t="s">
        <v>226</v>
      </c>
      <c r="D323" s="73">
        <f>1.37+1.365+1.37+1.37+1.12+1.285+0.97+3.915+0.44+2.15+1.09+1.21+1.425+1.925+1.78+1.78+0.355+0.6+0.45+0.345</f>
        <v>26.315000000000005</v>
      </c>
      <c r="E323" s="33" t="s">
        <v>77</v>
      </c>
    </row>
    <row r="324" spans="2:5" x14ac:dyDescent="0.35">
      <c r="B324" s="68"/>
      <c r="C324" s="20" t="s">
        <v>227</v>
      </c>
      <c r="D324" s="73">
        <v>0.82</v>
      </c>
      <c r="E324" s="33" t="s">
        <v>77</v>
      </c>
    </row>
    <row r="325" spans="2:5" x14ac:dyDescent="0.35">
      <c r="B325" s="68"/>
      <c r="C325" s="28" t="s">
        <v>56</v>
      </c>
      <c r="D325" s="33"/>
      <c r="E325" s="33"/>
    </row>
    <row r="326" spans="2:5" x14ac:dyDescent="0.35">
      <c r="B326" s="68"/>
      <c r="C326" s="20" t="s">
        <v>228</v>
      </c>
      <c r="D326" s="33">
        <v>5</v>
      </c>
      <c r="E326" s="33" t="s">
        <v>39</v>
      </c>
    </row>
    <row r="327" spans="2:5" x14ac:dyDescent="0.35">
      <c r="B327" s="68"/>
      <c r="C327" s="20" t="s">
        <v>229</v>
      </c>
      <c r="D327" s="33">
        <v>5</v>
      </c>
      <c r="E327" s="33" t="s">
        <v>39</v>
      </c>
    </row>
    <row r="328" spans="2:5" x14ac:dyDescent="0.35">
      <c r="B328" s="68"/>
      <c r="C328" s="20" t="s">
        <v>230</v>
      </c>
      <c r="D328" s="33">
        <v>4</v>
      </c>
      <c r="E328" s="33" t="s">
        <v>39</v>
      </c>
    </row>
    <row r="329" spans="2:5" x14ac:dyDescent="0.35">
      <c r="B329" s="68"/>
      <c r="C329" s="20" t="s">
        <v>231</v>
      </c>
      <c r="D329" s="33">
        <v>11</v>
      </c>
      <c r="E329" s="33" t="s">
        <v>39</v>
      </c>
    </row>
    <row r="330" spans="2:5" x14ac:dyDescent="0.35">
      <c r="B330" s="68"/>
      <c r="C330" s="20" t="s">
        <v>232</v>
      </c>
      <c r="D330" s="33">
        <v>2</v>
      </c>
      <c r="E330" s="33" t="s">
        <v>39</v>
      </c>
    </row>
    <row r="331" spans="2:5" x14ac:dyDescent="0.35">
      <c r="B331" s="68"/>
      <c r="C331" s="20" t="s">
        <v>233</v>
      </c>
      <c r="D331" s="33">
        <v>2</v>
      </c>
      <c r="E331" s="33" t="s">
        <v>39</v>
      </c>
    </row>
    <row r="332" spans="2:5" x14ac:dyDescent="0.35">
      <c r="B332" s="68"/>
      <c r="C332" s="28" t="s">
        <v>57</v>
      </c>
      <c r="D332" s="33"/>
      <c r="E332" s="33"/>
    </row>
    <row r="333" spans="2:5" x14ac:dyDescent="0.35">
      <c r="B333" s="68"/>
      <c r="C333" s="20" t="s">
        <v>235</v>
      </c>
      <c r="D333" s="33">
        <v>8</v>
      </c>
      <c r="E333" s="33" t="s">
        <v>39</v>
      </c>
    </row>
    <row r="334" spans="2:5" x14ac:dyDescent="0.35">
      <c r="B334" s="68"/>
      <c r="C334" s="20" t="s">
        <v>234</v>
      </c>
      <c r="D334" s="33">
        <v>2</v>
      </c>
      <c r="E334" s="33" t="s">
        <v>39</v>
      </c>
    </row>
    <row r="335" spans="2:5" x14ac:dyDescent="0.35">
      <c r="B335" s="68"/>
      <c r="C335" s="20" t="s">
        <v>236</v>
      </c>
      <c r="D335" s="33">
        <v>6</v>
      </c>
      <c r="E335" s="33" t="s">
        <v>39</v>
      </c>
    </row>
    <row r="336" spans="2:5" x14ac:dyDescent="0.35">
      <c r="B336" s="68"/>
      <c r="C336" s="20" t="s">
        <v>237</v>
      </c>
      <c r="D336" s="33">
        <v>5</v>
      </c>
      <c r="E336" s="33" t="s">
        <v>39</v>
      </c>
    </row>
    <row r="337" spans="2:5" x14ac:dyDescent="0.35">
      <c r="B337" s="68"/>
      <c r="C337" s="20" t="s">
        <v>239</v>
      </c>
      <c r="D337" s="33">
        <v>2</v>
      </c>
      <c r="E337" s="33" t="s">
        <v>39</v>
      </c>
    </row>
    <row r="338" spans="2:5" x14ac:dyDescent="0.35">
      <c r="B338" s="68"/>
      <c r="C338" s="20" t="s">
        <v>240</v>
      </c>
      <c r="D338" s="33">
        <v>1</v>
      </c>
      <c r="E338" s="33" t="s">
        <v>39</v>
      </c>
    </row>
    <row r="339" spans="2:5" x14ac:dyDescent="0.35">
      <c r="B339" s="68"/>
      <c r="C339" s="28" t="s">
        <v>214</v>
      </c>
      <c r="D339" s="33"/>
      <c r="E339" s="33"/>
    </row>
    <row r="340" spans="2:5" x14ac:dyDescent="0.35">
      <c r="B340" s="68"/>
      <c r="C340" s="29" t="s">
        <v>272</v>
      </c>
      <c r="D340" s="33">
        <v>100</v>
      </c>
      <c r="E340" s="33" t="s">
        <v>242</v>
      </c>
    </row>
    <row r="341" spans="2:5" x14ac:dyDescent="0.35">
      <c r="B341" s="68"/>
      <c r="C341" s="29" t="s">
        <v>243</v>
      </c>
      <c r="D341" s="33">
        <v>100</v>
      </c>
      <c r="E341" s="33" t="s">
        <v>242</v>
      </c>
    </row>
    <row r="342" spans="2:5" x14ac:dyDescent="0.35">
      <c r="B342" s="68"/>
      <c r="C342" s="29" t="s">
        <v>244</v>
      </c>
      <c r="D342" s="33">
        <v>50</v>
      </c>
      <c r="E342" s="33" t="s">
        <v>242</v>
      </c>
    </row>
    <row r="343" spans="2:5" x14ac:dyDescent="0.35">
      <c r="B343" s="68"/>
      <c r="C343" s="28" t="s">
        <v>215</v>
      </c>
      <c r="D343" s="33"/>
      <c r="E343" s="33"/>
    </row>
    <row r="344" spans="2:5" x14ac:dyDescent="0.35">
      <c r="B344" s="68"/>
      <c r="C344" s="29" t="s">
        <v>273</v>
      </c>
      <c r="D344" s="33">
        <v>10</v>
      </c>
      <c r="E344" s="33" t="s">
        <v>39</v>
      </c>
    </row>
    <row r="345" spans="2:5" x14ac:dyDescent="0.35">
      <c r="B345" s="68"/>
      <c r="C345" s="29" t="s">
        <v>274</v>
      </c>
      <c r="D345" s="33">
        <v>10</v>
      </c>
      <c r="E345" s="33" t="s">
        <v>39</v>
      </c>
    </row>
    <row r="346" spans="2:5" x14ac:dyDescent="0.35">
      <c r="B346" s="68"/>
      <c r="C346" s="29" t="s">
        <v>275</v>
      </c>
      <c r="D346" s="33">
        <v>5</v>
      </c>
      <c r="E346" s="33" t="s">
        <v>39</v>
      </c>
    </row>
    <row r="347" spans="2:5" x14ac:dyDescent="0.35">
      <c r="B347" s="68"/>
      <c r="C347" s="28" t="s">
        <v>62</v>
      </c>
      <c r="D347" s="33"/>
      <c r="E347" s="33"/>
    </row>
    <row r="348" spans="2:5" x14ac:dyDescent="0.35">
      <c r="B348" s="68"/>
      <c r="C348" s="20" t="s">
        <v>238</v>
      </c>
      <c r="D348" s="33">
        <v>1</v>
      </c>
      <c r="E348" s="33" t="s">
        <v>39</v>
      </c>
    </row>
    <row r="349" spans="2:5" x14ac:dyDescent="0.35">
      <c r="B349" s="68"/>
      <c r="C349" s="20" t="s">
        <v>238</v>
      </c>
      <c r="D349" s="33">
        <v>1</v>
      </c>
      <c r="E349" s="33" t="s">
        <v>39</v>
      </c>
    </row>
    <row r="350" spans="2:5" x14ac:dyDescent="0.35">
      <c r="B350" s="68"/>
      <c r="C350" s="20" t="s">
        <v>238</v>
      </c>
      <c r="D350" s="33">
        <v>1</v>
      </c>
      <c r="E350" s="33" t="s">
        <v>39</v>
      </c>
    </row>
    <row r="351" spans="2:5" x14ac:dyDescent="0.35">
      <c r="B351" s="68"/>
      <c r="C351" s="28" t="s">
        <v>63</v>
      </c>
      <c r="D351" s="9"/>
      <c r="E351" s="9"/>
    </row>
    <row r="352" spans="2:5" x14ac:dyDescent="0.35">
      <c r="B352" s="68"/>
      <c r="C352" s="20" t="s">
        <v>241</v>
      </c>
      <c r="D352" s="9">
        <v>60</v>
      </c>
      <c r="E352" s="9" t="s">
        <v>39</v>
      </c>
    </row>
    <row r="353" spans="2:5" ht="18.600000000000001" thickBot="1" x14ac:dyDescent="0.4">
      <c r="B353" s="69"/>
      <c r="C353" s="51" t="s">
        <v>206</v>
      </c>
      <c r="D353" s="21">
        <v>30</v>
      </c>
      <c r="E353" s="21" t="s">
        <v>39</v>
      </c>
    </row>
    <row r="354" spans="2:5" ht="18.600000000000001" thickBot="1" x14ac:dyDescent="0.4"/>
    <row r="355" spans="2:5" x14ac:dyDescent="0.35">
      <c r="B355" s="66" t="s">
        <v>432</v>
      </c>
      <c r="C355" s="62"/>
      <c r="D355" s="19"/>
      <c r="E355" s="19"/>
    </row>
    <row r="356" spans="2:5" ht="18" customHeight="1" x14ac:dyDescent="0.35">
      <c r="B356" s="68"/>
      <c r="C356" s="30" t="s">
        <v>263</v>
      </c>
      <c r="D356" s="15">
        <v>13.5</v>
      </c>
      <c r="E356" s="34" t="s">
        <v>77</v>
      </c>
    </row>
    <row r="357" spans="2:5" x14ac:dyDescent="0.35">
      <c r="B357" s="68"/>
      <c r="C357" s="30" t="s">
        <v>262</v>
      </c>
      <c r="D357" s="15">
        <v>3.9</v>
      </c>
      <c r="E357" s="34" t="s">
        <v>77</v>
      </c>
    </row>
    <row r="358" spans="2:5" x14ac:dyDescent="0.35">
      <c r="B358" s="68"/>
      <c r="C358" s="30" t="s">
        <v>264</v>
      </c>
      <c r="D358" s="15">
        <v>12.3</v>
      </c>
      <c r="E358" s="34" t="s">
        <v>77</v>
      </c>
    </row>
    <row r="359" spans="2:5" x14ac:dyDescent="0.35">
      <c r="B359" s="68"/>
      <c r="C359" s="30" t="s">
        <v>265</v>
      </c>
      <c r="D359" s="15">
        <v>6.9</v>
      </c>
      <c r="E359" s="34" t="s">
        <v>77</v>
      </c>
    </row>
    <row r="360" spans="2:5" x14ac:dyDescent="0.35">
      <c r="B360" s="68"/>
      <c r="C360" s="30" t="s">
        <v>271</v>
      </c>
      <c r="D360" s="15">
        <f>14+5+13+22+27+15+13+6</f>
        <v>115</v>
      </c>
      <c r="E360" s="9" t="s">
        <v>39</v>
      </c>
    </row>
    <row r="361" spans="2:5" x14ac:dyDescent="0.35">
      <c r="B361" s="68"/>
      <c r="C361" s="30" t="s">
        <v>270</v>
      </c>
      <c r="D361" s="15">
        <f>1+1+1+1+1</f>
        <v>5</v>
      </c>
      <c r="E361" s="9" t="s">
        <v>39</v>
      </c>
    </row>
    <row r="362" spans="2:5" x14ac:dyDescent="0.35">
      <c r="B362" s="68"/>
      <c r="C362" s="30" t="s">
        <v>269</v>
      </c>
      <c r="D362" s="15">
        <f>1+1</f>
        <v>2</v>
      </c>
      <c r="E362" s="9" t="s">
        <v>39</v>
      </c>
    </row>
    <row r="363" spans="2:5" x14ac:dyDescent="0.35">
      <c r="B363" s="68"/>
      <c r="C363" s="30" t="s">
        <v>268</v>
      </c>
      <c r="D363" s="15">
        <v>115</v>
      </c>
      <c r="E363" s="9" t="s">
        <v>39</v>
      </c>
    </row>
    <row r="364" spans="2:5" x14ac:dyDescent="0.35">
      <c r="B364" s="68"/>
      <c r="C364" s="30" t="s">
        <v>267</v>
      </c>
      <c r="D364" s="15">
        <v>5</v>
      </c>
      <c r="E364" s="9" t="s">
        <v>39</v>
      </c>
    </row>
    <row r="365" spans="2:5" ht="18.600000000000001" thickBot="1" x14ac:dyDescent="0.4">
      <c r="B365" s="69"/>
      <c r="C365" s="53" t="s">
        <v>266</v>
      </c>
      <c r="D365" s="47">
        <f>1+1</f>
        <v>2</v>
      </c>
      <c r="E365" s="21" t="s">
        <v>39</v>
      </c>
    </row>
    <row r="366" spans="2:5" ht="18.600000000000001" thickBot="1" x14ac:dyDescent="0.4"/>
    <row r="367" spans="2:5" x14ac:dyDescent="0.35">
      <c r="B367" s="66" t="s">
        <v>433</v>
      </c>
      <c r="C367" s="62"/>
      <c r="D367" s="19"/>
      <c r="E367" s="19"/>
    </row>
    <row r="368" spans="2:5" ht="20.399999999999999" customHeight="1" x14ac:dyDescent="0.35">
      <c r="B368" s="68"/>
      <c r="C368" s="59" t="s">
        <v>109</v>
      </c>
      <c r="D368" s="26"/>
      <c r="E368" s="33"/>
    </row>
    <row r="369" spans="2:5" ht="21.6" customHeight="1" thickBot="1" x14ac:dyDescent="0.4">
      <c r="B369" s="69"/>
      <c r="C369" s="54" t="s">
        <v>276</v>
      </c>
      <c r="D369" s="46">
        <v>5</v>
      </c>
      <c r="E369" s="21" t="s">
        <v>77</v>
      </c>
    </row>
    <row r="370" spans="2:5" ht="18.600000000000001" thickBot="1" x14ac:dyDescent="0.4"/>
    <row r="371" spans="2:5" x14ac:dyDescent="0.35">
      <c r="B371" s="66" t="s">
        <v>434</v>
      </c>
      <c r="C371" s="62"/>
      <c r="D371" s="19"/>
      <c r="E371" s="19"/>
    </row>
    <row r="372" spans="2:5" ht="20.399999999999999" customHeight="1" x14ac:dyDescent="0.35">
      <c r="B372" s="68"/>
      <c r="C372" s="59" t="s">
        <v>109</v>
      </c>
      <c r="D372" s="26"/>
      <c r="E372" s="33"/>
    </row>
    <row r="373" spans="2:5" ht="21" customHeight="1" x14ac:dyDescent="0.35">
      <c r="B373" s="68"/>
      <c r="C373" s="35" t="s">
        <v>277</v>
      </c>
      <c r="D373" s="74">
        <f>1.6+7.4+3.86+4.83+3.08+1.44+1.2</f>
        <v>23.409999999999997</v>
      </c>
      <c r="E373" s="9" t="s">
        <v>77</v>
      </c>
    </row>
    <row r="374" spans="2:5" ht="21" customHeight="1" x14ac:dyDescent="0.35">
      <c r="B374" s="68"/>
      <c r="C374" s="35" t="s">
        <v>278</v>
      </c>
      <c r="D374" s="26">
        <v>7</v>
      </c>
      <c r="E374" s="9" t="s">
        <v>279</v>
      </c>
    </row>
    <row r="375" spans="2:5" ht="21" customHeight="1" x14ac:dyDescent="0.35">
      <c r="B375" s="68"/>
      <c r="C375" s="36" t="s">
        <v>280</v>
      </c>
      <c r="D375" s="26">
        <v>3</v>
      </c>
      <c r="E375" s="9" t="s">
        <v>279</v>
      </c>
    </row>
    <row r="376" spans="2:5" ht="21.6" customHeight="1" thickBot="1" x14ac:dyDescent="0.4">
      <c r="B376" s="69"/>
      <c r="C376" s="55" t="s">
        <v>281</v>
      </c>
      <c r="D376" s="46">
        <v>1</v>
      </c>
      <c r="E376" s="21" t="s">
        <v>279</v>
      </c>
    </row>
    <row r="377" spans="2:5" ht="18.600000000000001" thickBot="1" x14ac:dyDescent="0.4"/>
    <row r="378" spans="2:5" x14ac:dyDescent="0.35">
      <c r="B378" s="66" t="s">
        <v>435</v>
      </c>
      <c r="C378" s="62"/>
      <c r="D378" s="19"/>
      <c r="E378" s="19"/>
    </row>
    <row r="379" spans="2:5" ht="22.8" customHeight="1" x14ac:dyDescent="0.35">
      <c r="B379" s="68"/>
      <c r="C379" s="38" t="s">
        <v>282</v>
      </c>
      <c r="D379" s="9"/>
      <c r="E379" s="9"/>
    </row>
    <row r="380" spans="2:5" x14ac:dyDescent="0.35">
      <c r="B380" s="68"/>
      <c r="C380" s="37" t="s">
        <v>408</v>
      </c>
      <c r="D380" s="40">
        <v>103.5</v>
      </c>
      <c r="E380" s="40" t="s">
        <v>77</v>
      </c>
    </row>
    <row r="381" spans="2:5" x14ac:dyDescent="0.35">
      <c r="B381" s="68"/>
      <c r="C381" s="37" t="s">
        <v>409</v>
      </c>
      <c r="D381" s="64">
        <v>170</v>
      </c>
      <c r="E381" s="40" t="s">
        <v>77</v>
      </c>
    </row>
    <row r="382" spans="2:5" x14ac:dyDescent="0.35">
      <c r="B382" s="68"/>
      <c r="C382" s="37" t="s">
        <v>410</v>
      </c>
      <c r="D382" s="64">
        <v>82</v>
      </c>
      <c r="E382" s="40" t="s">
        <v>77</v>
      </c>
    </row>
    <row r="383" spans="2:5" x14ac:dyDescent="0.35">
      <c r="B383" s="68"/>
      <c r="C383" s="37" t="s">
        <v>411</v>
      </c>
      <c r="D383" s="64">
        <v>1.2</v>
      </c>
      <c r="E383" s="40" t="s">
        <v>77</v>
      </c>
    </row>
    <row r="384" spans="2:5" x14ac:dyDescent="0.35">
      <c r="B384" s="68"/>
      <c r="C384" s="37" t="s">
        <v>412</v>
      </c>
      <c r="D384" s="40">
        <v>2.5</v>
      </c>
      <c r="E384" s="40" t="s">
        <v>77</v>
      </c>
    </row>
    <row r="385" spans="2:5" x14ac:dyDescent="0.35">
      <c r="B385" s="68"/>
      <c r="C385" s="37" t="s">
        <v>413</v>
      </c>
      <c r="D385" s="64">
        <v>235</v>
      </c>
      <c r="E385" s="40" t="s">
        <v>77</v>
      </c>
    </row>
    <row r="386" spans="2:5" x14ac:dyDescent="0.35">
      <c r="B386" s="68"/>
      <c r="C386" s="37" t="s">
        <v>414</v>
      </c>
      <c r="D386" s="64">
        <v>2.4</v>
      </c>
      <c r="E386" s="40" t="s">
        <v>77</v>
      </c>
    </row>
    <row r="387" spans="2:5" x14ac:dyDescent="0.35">
      <c r="B387" s="68"/>
      <c r="C387" s="37" t="s">
        <v>415</v>
      </c>
      <c r="D387" s="64">
        <v>37</v>
      </c>
      <c r="E387" s="40" t="s">
        <v>77</v>
      </c>
    </row>
    <row r="388" spans="2:5" x14ac:dyDescent="0.35">
      <c r="B388" s="68"/>
      <c r="C388" s="37" t="s">
        <v>416</v>
      </c>
      <c r="D388" s="40">
        <v>2</v>
      </c>
      <c r="E388" s="40" t="s">
        <v>77</v>
      </c>
    </row>
    <row r="389" spans="2:5" ht="22.8" x14ac:dyDescent="0.35">
      <c r="B389" s="68"/>
      <c r="C389" s="38" t="s">
        <v>283</v>
      </c>
      <c r="D389" s="40"/>
      <c r="E389" s="40"/>
    </row>
    <row r="390" spans="2:5" x14ac:dyDescent="0.35">
      <c r="B390" s="68"/>
      <c r="C390" s="39" t="s">
        <v>417</v>
      </c>
      <c r="D390" s="40">
        <v>23.6</v>
      </c>
      <c r="E390" s="40" t="s">
        <v>77</v>
      </c>
    </row>
    <row r="391" spans="2:5" x14ac:dyDescent="0.35">
      <c r="B391" s="68"/>
      <c r="C391" s="39" t="s">
        <v>418</v>
      </c>
      <c r="D391" s="40">
        <v>5.0999999999999996</v>
      </c>
      <c r="E391" s="40" t="s">
        <v>77</v>
      </c>
    </row>
    <row r="392" spans="2:5" x14ac:dyDescent="0.35">
      <c r="B392" s="68"/>
      <c r="C392" s="39" t="s">
        <v>419</v>
      </c>
      <c r="D392" s="40">
        <v>0.6</v>
      </c>
      <c r="E392" s="40" t="s">
        <v>77</v>
      </c>
    </row>
    <row r="393" spans="2:5" ht="22.8" x14ac:dyDescent="0.35">
      <c r="B393" s="68"/>
      <c r="C393" s="38" t="s">
        <v>284</v>
      </c>
      <c r="D393" s="40"/>
      <c r="E393" s="40"/>
    </row>
    <row r="394" spans="2:5" x14ac:dyDescent="0.35">
      <c r="B394" s="68"/>
      <c r="C394" s="37" t="s">
        <v>285</v>
      </c>
      <c r="D394" s="40">
        <v>35</v>
      </c>
      <c r="E394" s="40" t="s">
        <v>39</v>
      </c>
    </row>
    <row r="395" spans="2:5" x14ac:dyDescent="0.35">
      <c r="B395" s="68"/>
      <c r="C395" s="37" t="s">
        <v>286</v>
      </c>
      <c r="D395" s="40">
        <v>20</v>
      </c>
      <c r="E395" s="40" t="s">
        <v>39</v>
      </c>
    </row>
    <row r="396" spans="2:5" x14ac:dyDescent="0.35">
      <c r="B396" s="68"/>
      <c r="C396" s="37" t="s">
        <v>287</v>
      </c>
      <c r="D396" s="40">
        <v>32</v>
      </c>
      <c r="E396" s="40" t="s">
        <v>39</v>
      </c>
    </row>
    <row r="397" spans="2:5" x14ac:dyDescent="0.35">
      <c r="B397" s="68"/>
      <c r="C397" s="37" t="s">
        <v>288</v>
      </c>
      <c r="D397" s="40">
        <v>7</v>
      </c>
      <c r="E397" s="40" t="s">
        <v>39</v>
      </c>
    </row>
    <row r="398" spans="2:5" x14ac:dyDescent="0.35">
      <c r="B398" s="68"/>
      <c r="C398" s="37" t="s">
        <v>289</v>
      </c>
      <c r="D398" s="40">
        <v>4</v>
      </c>
      <c r="E398" s="40" t="s">
        <v>39</v>
      </c>
    </row>
    <row r="399" spans="2:5" x14ac:dyDescent="0.35">
      <c r="B399" s="68"/>
      <c r="C399" s="37" t="s">
        <v>290</v>
      </c>
      <c r="D399" s="40">
        <v>11</v>
      </c>
      <c r="E399" s="40" t="s">
        <v>39</v>
      </c>
    </row>
    <row r="400" spans="2:5" x14ac:dyDescent="0.35">
      <c r="B400" s="68"/>
      <c r="C400" s="37" t="s">
        <v>291</v>
      </c>
      <c r="D400" s="40">
        <v>26</v>
      </c>
      <c r="E400" s="40" t="s">
        <v>39</v>
      </c>
    </row>
    <row r="401" spans="2:5" x14ac:dyDescent="0.35">
      <c r="B401" s="68"/>
      <c r="C401" s="37" t="s">
        <v>292</v>
      </c>
      <c r="D401" s="40">
        <f>4+7+10</f>
        <v>21</v>
      </c>
      <c r="E401" s="40" t="s">
        <v>39</v>
      </c>
    </row>
    <row r="402" spans="2:5" ht="22.8" x14ac:dyDescent="0.35">
      <c r="B402" s="68"/>
      <c r="C402" s="38" t="s">
        <v>293</v>
      </c>
      <c r="D402" s="40"/>
      <c r="E402" s="40"/>
    </row>
    <row r="403" spans="2:5" x14ac:dyDescent="0.35">
      <c r="B403" s="68"/>
      <c r="C403" s="41" t="s">
        <v>294</v>
      </c>
      <c r="D403" s="63">
        <v>20</v>
      </c>
      <c r="E403" s="63" t="s">
        <v>39</v>
      </c>
    </row>
    <row r="404" spans="2:5" x14ac:dyDescent="0.35">
      <c r="B404" s="68"/>
      <c r="C404" s="41" t="s">
        <v>295</v>
      </c>
      <c r="D404" s="63">
        <v>1</v>
      </c>
      <c r="E404" s="63" t="s">
        <v>39</v>
      </c>
    </row>
    <row r="405" spans="2:5" x14ac:dyDescent="0.35">
      <c r="B405" s="68"/>
      <c r="C405" s="41" t="s">
        <v>296</v>
      </c>
      <c r="D405" s="63">
        <v>4</v>
      </c>
      <c r="E405" s="63" t="s">
        <v>39</v>
      </c>
    </row>
    <row r="406" spans="2:5" x14ac:dyDescent="0.35">
      <c r="B406" s="68"/>
      <c r="C406" s="41" t="s">
        <v>297</v>
      </c>
      <c r="D406" s="63">
        <v>35</v>
      </c>
      <c r="E406" s="63" t="s">
        <v>39</v>
      </c>
    </row>
    <row r="407" spans="2:5" x14ac:dyDescent="0.35">
      <c r="B407" s="68"/>
      <c r="C407" s="41" t="s">
        <v>298</v>
      </c>
      <c r="D407" s="63">
        <v>105</v>
      </c>
      <c r="E407" s="63" t="s">
        <v>39</v>
      </c>
    </row>
    <row r="408" spans="2:5" x14ac:dyDescent="0.35">
      <c r="B408" s="68"/>
      <c r="C408" s="41" t="s">
        <v>299</v>
      </c>
      <c r="D408" s="63">
        <v>145</v>
      </c>
      <c r="E408" s="63" t="s">
        <v>39</v>
      </c>
    </row>
    <row r="409" spans="2:5" x14ac:dyDescent="0.35">
      <c r="B409" s="68"/>
      <c r="C409" s="41" t="s">
        <v>300</v>
      </c>
      <c r="D409" s="63">
        <v>4</v>
      </c>
      <c r="E409" s="63" t="s">
        <v>39</v>
      </c>
    </row>
    <row r="410" spans="2:5" x14ac:dyDescent="0.35">
      <c r="B410" s="68"/>
      <c r="C410" s="41" t="s">
        <v>301</v>
      </c>
      <c r="D410" s="63">
        <v>3</v>
      </c>
      <c r="E410" s="63" t="s">
        <v>39</v>
      </c>
    </row>
    <row r="411" spans="2:5" x14ac:dyDescent="0.35">
      <c r="B411" s="68"/>
      <c r="C411" s="41" t="s">
        <v>302</v>
      </c>
      <c r="D411" s="63">
        <v>5</v>
      </c>
      <c r="E411" s="63" t="s">
        <v>39</v>
      </c>
    </row>
    <row r="412" spans="2:5" x14ac:dyDescent="0.35">
      <c r="B412" s="68"/>
      <c r="C412" s="41" t="s">
        <v>303</v>
      </c>
      <c r="D412" s="63">
        <v>3</v>
      </c>
      <c r="E412" s="63" t="s">
        <v>39</v>
      </c>
    </row>
    <row r="413" spans="2:5" x14ac:dyDescent="0.35">
      <c r="B413" s="68"/>
      <c r="C413" s="41" t="s">
        <v>302</v>
      </c>
      <c r="D413" s="63">
        <v>3</v>
      </c>
      <c r="E413" s="63" t="s">
        <v>39</v>
      </c>
    </row>
    <row r="414" spans="2:5" x14ac:dyDescent="0.35">
      <c r="B414" s="68"/>
      <c r="C414" s="41" t="s">
        <v>304</v>
      </c>
      <c r="D414" s="63">
        <v>2</v>
      </c>
      <c r="E414" s="63" t="s">
        <v>39</v>
      </c>
    </row>
    <row r="415" spans="2:5" x14ac:dyDescent="0.35">
      <c r="B415" s="68"/>
      <c r="C415" s="41" t="s">
        <v>304</v>
      </c>
      <c r="D415" s="63">
        <v>1</v>
      </c>
      <c r="E415" s="63" t="s">
        <v>39</v>
      </c>
    </row>
    <row r="416" spans="2:5" x14ac:dyDescent="0.35">
      <c r="B416" s="68"/>
      <c r="C416" s="41" t="s">
        <v>305</v>
      </c>
      <c r="D416" s="63">
        <v>7</v>
      </c>
      <c r="E416" s="63" t="s">
        <v>39</v>
      </c>
    </row>
    <row r="417" spans="2:5" ht="22.8" x14ac:dyDescent="0.35">
      <c r="B417" s="68"/>
      <c r="C417" s="38" t="s">
        <v>306</v>
      </c>
      <c r="D417" s="40"/>
      <c r="E417" s="40"/>
    </row>
    <row r="418" spans="2:5" x14ac:dyDescent="0.35">
      <c r="B418" s="68"/>
      <c r="C418" s="39" t="s">
        <v>307</v>
      </c>
      <c r="D418" s="15">
        <v>42</v>
      </c>
      <c r="E418" s="63" t="s">
        <v>39</v>
      </c>
    </row>
    <row r="419" spans="2:5" x14ac:dyDescent="0.35">
      <c r="B419" s="68"/>
      <c r="C419" s="39" t="s">
        <v>308</v>
      </c>
      <c r="D419" s="15">
        <v>2</v>
      </c>
      <c r="E419" s="63" t="s">
        <v>39</v>
      </c>
    </row>
    <row r="420" spans="2:5" x14ac:dyDescent="0.35">
      <c r="B420" s="68"/>
      <c r="C420" s="39" t="s">
        <v>309</v>
      </c>
      <c r="D420" s="15">
        <v>1</v>
      </c>
      <c r="E420" s="63" t="s">
        <v>39</v>
      </c>
    </row>
    <row r="421" spans="2:5" x14ac:dyDescent="0.35">
      <c r="B421" s="68"/>
      <c r="C421" s="39" t="s">
        <v>310</v>
      </c>
      <c r="D421" s="15">
        <v>5</v>
      </c>
      <c r="E421" s="63" t="s">
        <v>39</v>
      </c>
    </row>
    <row r="422" spans="2:5" x14ac:dyDescent="0.35">
      <c r="B422" s="68"/>
      <c r="C422" s="39" t="s">
        <v>311</v>
      </c>
      <c r="D422" s="15">
        <v>11</v>
      </c>
      <c r="E422" s="63" t="s">
        <v>39</v>
      </c>
    </row>
    <row r="423" spans="2:5" x14ac:dyDescent="0.35">
      <c r="B423" s="68"/>
      <c r="C423" s="39" t="s">
        <v>310</v>
      </c>
      <c r="D423" s="15">
        <v>2</v>
      </c>
      <c r="E423" s="63" t="s">
        <v>39</v>
      </c>
    </row>
    <row r="424" spans="2:5" x14ac:dyDescent="0.35">
      <c r="B424" s="68"/>
      <c r="C424" s="39" t="s">
        <v>312</v>
      </c>
      <c r="D424" s="15">
        <v>76</v>
      </c>
      <c r="E424" s="63" t="s">
        <v>39</v>
      </c>
    </row>
    <row r="425" spans="2:5" ht="22.8" x14ac:dyDescent="0.35">
      <c r="B425" s="68"/>
      <c r="C425" s="38" t="s">
        <v>313</v>
      </c>
      <c r="D425" s="56"/>
      <c r="E425" s="40"/>
    </row>
    <row r="426" spans="2:5" x14ac:dyDescent="0.35">
      <c r="B426" s="68"/>
      <c r="C426" s="37" t="s">
        <v>314</v>
      </c>
      <c r="D426" s="40">
        <v>1</v>
      </c>
      <c r="E426" s="40" t="s">
        <v>39</v>
      </c>
    </row>
    <row r="427" spans="2:5" x14ac:dyDescent="0.35">
      <c r="B427" s="68"/>
      <c r="C427" s="37" t="s">
        <v>315</v>
      </c>
      <c r="D427" s="40">
        <v>3</v>
      </c>
      <c r="E427" s="40" t="s">
        <v>39</v>
      </c>
    </row>
    <row r="428" spans="2:5" x14ac:dyDescent="0.35">
      <c r="B428" s="68"/>
      <c r="C428" s="37" t="s">
        <v>316</v>
      </c>
      <c r="D428" s="40">
        <v>1</v>
      </c>
      <c r="E428" s="40" t="s">
        <v>39</v>
      </c>
    </row>
    <row r="429" spans="2:5" x14ac:dyDescent="0.35">
      <c r="B429" s="68"/>
      <c r="C429" s="39" t="s">
        <v>317</v>
      </c>
      <c r="D429" s="40">
        <v>1</v>
      </c>
      <c r="E429" s="40" t="s">
        <v>39</v>
      </c>
    </row>
    <row r="430" spans="2:5" x14ac:dyDescent="0.35">
      <c r="B430" s="68"/>
      <c r="C430" s="37" t="s">
        <v>318</v>
      </c>
      <c r="D430" s="40">
        <f>2+2</f>
        <v>4</v>
      </c>
      <c r="E430" s="40" t="s">
        <v>39</v>
      </c>
    </row>
    <row r="431" spans="2:5" x14ac:dyDescent="0.35">
      <c r="B431" s="68"/>
      <c r="C431" s="37" t="s">
        <v>319</v>
      </c>
      <c r="D431" s="40">
        <v>1</v>
      </c>
      <c r="E431" s="40" t="s">
        <v>39</v>
      </c>
    </row>
    <row r="432" spans="2:5" x14ac:dyDescent="0.35">
      <c r="B432" s="68"/>
      <c r="C432" s="39" t="s">
        <v>320</v>
      </c>
      <c r="D432" s="15">
        <v>3</v>
      </c>
      <c r="E432" s="40" t="s">
        <v>39</v>
      </c>
    </row>
    <row r="433" spans="2:5" x14ac:dyDescent="0.35">
      <c r="B433" s="68"/>
      <c r="C433" s="39" t="s">
        <v>321</v>
      </c>
      <c r="D433" s="15">
        <v>5</v>
      </c>
      <c r="E433" s="40" t="s">
        <v>39</v>
      </c>
    </row>
    <row r="434" spans="2:5" x14ac:dyDescent="0.35">
      <c r="B434" s="68"/>
      <c r="C434" s="39" t="s">
        <v>322</v>
      </c>
      <c r="D434" s="15">
        <v>2</v>
      </c>
      <c r="E434" s="40" t="s">
        <v>39</v>
      </c>
    </row>
    <row r="435" spans="2:5" x14ac:dyDescent="0.35">
      <c r="B435" s="68"/>
      <c r="C435" s="39" t="s">
        <v>323</v>
      </c>
      <c r="D435" s="15">
        <v>2</v>
      </c>
      <c r="E435" s="40" t="s">
        <v>39</v>
      </c>
    </row>
    <row r="436" spans="2:5" x14ac:dyDescent="0.35">
      <c r="B436" s="68"/>
      <c r="C436" s="39" t="s">
        <v>324</v>
      </c>
      <c r="D436" s="15">
        <v>2</v>
      </c>
      <c r="E436" s="40" t="s">
        <v>39</v>
      </c>
    </row>
    <row r="437" spans="2:5" x14ac:dyDescent="0.35">
      <c r="B437" s="68"/>
      <c r="C437" s="39" t="s">
        <v>325</v>
      </c>
      <c r="D437" s="15">
        <v>1</v>
      </c>
      <c r="E437" s="40" t="s">
        <v>39</v>
      </c>
    </row>
    <row r="438" spans="2:5" x14ac:dyDescent="0.35">
      <c r="B438" s="68"/>
      <c r="C438" s="39" t="s">
        <v>326</v>
      </c>
      <c r="D438" s="15">
        <v>5</v>
      </c>
      <c r="E438" s="40" t="s">
        <v>39</v>
      </c>
    </row>
    <row r="439" spans="2:5" x14ac:dyDescent="0.35">
      <c r="B439" s="68"/>
      <c r="C439" s="39" t="s">
        <v>327</v>
      </c>
      <c r="D439" s="15">
        <v>1</v>
      </c>
      <c r="E439" s="40" t="s">
        <v>39</v>
      </c>
    </row>
    <row r="440" spans="2:5" x14ac:dyDescent="0.35">
      <c r="B440" s="68"/>
      <c r="C440" s="39" t="s">
        <v>328</v>
      </c>
      <c r="D440" s="15">
        <v>1</v>
      </c>
      <c r="E440" s="40" t="s">
        <v>39</v>
      </c>
    </row>
    <row r="441" spans="2:5" x14ac:dyDescent="0.35">
      <c r="B441" s="68"/>
      <c r="C441" s="39" t="s">
        <v>329</v>
      </c>
      <c r="D441" s="15">
        <v>2</v>
      </c>
      <c r="E441" s="40" t="s">
        <v>39</v>
      </c>
    </row>
    <row r="442" spans="2:5" x14ac:dyDescent="0.35">
      <c r="B442" s="68"/>
      <c r="C442" s="39" t="s">
        <v>330</v>
      </c>
      <c r="D442" s="15">
        <v>1</v>
      </c>
      <c r="E442" s="40" t="s">
        <v>39</v>
      </c>
    </row>
    <row r="443" spans="2:5" ht="22.8" x14ac:dyDescent="0.35">
      <c r="B443" s="68"/>
      <c r="C443" s="38" t="s">
        <v>331</v>
      </c>
      <c r="D443" s="15"/>
      <c r="E443" s="40"/>
    </row>
    <row r="444" spans="2:5" x14ac:dyDescent="0.35">
      <c r="B444" s="68"/>
      <c r="C444" s="39" t="s">
        <v>332</v>
      </c>
      <c r="D444" s="40">
        <v>19</v>
      </c>
      <c r="E444" s="40" t="s">
        <v>39</v>
      </c>
    </row>
    <row r="445" spans="2:5" x14ac:dyDescent="0.35">
      <c r="B445" s="68"/>
      <c r="C445" s="39" t="s">
        <v>333</v>
      </c>
      <c r="D445" s="40">
        <v>1</v>
      </c>
      <c r="E445" s="40" t="s">
        <v>39</v>
      </c>
    </row>
    <row r="446" spans="2:5" x14ac:dyDescent="0.35">
      <c r="B446" s="68"/>
      <c r="C446" s="39" t="s">
        <v>334</v>
      </c>
      <c r="D446" s="40">
        <v>2</v>
      </c>
      <c r="E446" s="40" t="s">
        <v>39</v>
      </c>
    </row>
    <row r="447" spans="2:5" x14ac:dyDescent="0.35">
      <c r="B447" s="68"/>
      <c r="C447" s="37" t="s">
        <v>335</v>
      </c>
      <c r="D447" s="40">
        <v>2</v>
      </c>
      <c r="E447" s="40" t="s">
        <v>39</v>
      </c>
    </row>
    <row r="448" spans="2:5" x14ac:dyDescent="0.35">
      <c r="B448" s="68"/>
      <c r="C448" s="37" t="s">
        <v>336</v>
      </c>
      <c r="D448" s="40">
        <v>1</v>
      </c>
      <c r="E448" s="40" t="s">
        <v>39</v>
      </c>
    </row>
    <row r="449" spans="2:5" x14ac:dyDescent="0.35">
      <c r="B449" s="68"/>
      <c r="C449" s="37" t="s">
        <v>337</v>
      </c>
      <c r="D449" s="40">
        <v>19</v>
      </c>
      <c r="E449" s="40" t="s">
        <v>39</v>
      </c>
    </row>
    <row r="450" spans="2:5" ht="22.8" x14ac:dyDescent="0.35">
      <c r="B450" s="68"/>
      <c r="C450" s="38" t="s">
        <v>22</v>
      </c>
      <c r="D450" s="15"/>
      <c r="E450" s="40"/>
    </row>
    <row r="451" spans="2:5" x14ac:dyDescent="0.35">
      <c r="B451" s="68"/>
      <c r="C451" s="39" t="s">
        <v>338</v>
      </c>
      <c r="D451" s="15">
        <v>46</v>
      </c>
      <c r="E451" s="40" t="s">
        <v>39</v>
      </c>
    </row>
    <row r="452" spans="2:5" x14ac:dyDescent="0.35">
      <c r="B452" s="68"/>
      <c r="C452" s="39" t="s">
        <v>339</v>
      </c>
      <c r="D452" s="15">
        <v>15</v>
      </c>
      <c r="E452" s="40" t="s">
        <v>39</v>
      </c>
    </row>
    <row r="453" spans="2:5" x14ac:dyDescent="0.35">
      <c r="B453" s="68"/>
      <c r="C453" s="39" t="s">
        <v>340</v>
      </c>
      <c r="D453" s="15">
        <v>4</v>
      </c>
      <c r="E453" s="40" t="s">
        <v>39</v>
      </c>
    </row>
    <row r="454" spans="2:5" x14ac:dyDescent="0.35">
      <c r="B454" s="68"/>
      <c r="C454" s="39" t="s">
        <v>341</v>
      </c>
      <c r="D454" s="15">
        <v>1</v>
      </c>
      <c r="E454" s="40" t="s">
        <v>39</v>
      </c>
    </row>
    <row r="455" spans="2:5" x14ac:dyDescent="0.35">
      <c r="B455" s="68"/>
      <c r="C455" s="39" t="s">
        <v>342</v>
      </c>
      <c r="D455" s="15">
        <v>3</v>
      </c>
      <c r="E455" s="40" t="s">
        <v>39</v>
      </c>
    </row>
    <row r="456" spans="2:5" x14ac:dyDescent="0.35">
      <c r="B456" s="68"/>
      <c r="C456" s="39" t="s">
        <v>343</v>
      </c>
      <c r="D456" s="15">
        <v>1</v>
      </c>
      <c r="E456" s="40" t="s">
        <v>39</v>
      </c>
    </row>
    <row r="457" spans="2:5" x14ac:dyDescent="0.35">
      <c r="B457" s="68"/>
      <c r="C457" s="39" t="s">
        <v>344</v>
      </c>
      <c r="D457" s="15">
        <v>1</v>
      </c>
      <c r="E457" s="40" t="s">
        <v>39</v>
      </c>
    </row>
    <row r="458" spans="2:5" x14ac:dyDescent="0.35">
      <c r="B458" s="68"/>
      <c r="C458" s="39" t="s">
        <v>345</v>
      </c>
      <c r="D458" s="15">
        <v>8</v>
      </c>
      <c r="E458" s="40" t="s">
        <v>39</v>
      </c>
    </row>
    <row r="459" spans="2:5" x14ac:dyDescent="0.35">
      <c r="B459" s="68"/>
      <c r="C459" s="39" t="s">
        <v>346</v>
      </c>
      <c r="D459" s="15">
        <v>2</v>
      </c>
      <c r="E459" s="40" t="s">
        <v>39</v>
      </c>
    </row>
    <row r="460" spans="2:5" x14ac:dyDescent="0.35">
      <c r="B460" s="68"/>
      <c r="C460" s="39" t="s">
        <v>347</v>
      </c>
      <c r="D460" s="15">
        <v>6</v>
      </c>
      <c r="E460" s="40" t="s">
        <v>39</v>
      </c>
    </row>
    <row r="461" spans="2:5" ht="22.8" x14ac:dyDescent="0.35">
      <c r="B461" s="68"/>
      <c r="C461" s="38" t="s">
        <v>348</v>
      </c>
      <c r="D461" s="16"/>
      <c r="E461" s="16"/>
    </row>
    <row r="462" spans="2:5" x14ac:dyDescent="0.35">
      <c r="B462" s="68"/>
      <c r="C462" s="39" t="s">
        <v>349</v>
      </c>
      <c r="D462" s="15">
        <v>440</v>
      </c>
      <c r="E462" s="15" t="s">
        <v>39</v>
      </c>
    </row>
    <row r="463" spans="2:5" x14ac:dyDescent="0.35">
      <c r="B463" s="68"/>
      <c r="C463" s="39" t="s">
        <v>350</v>
      </c>
      <c r="D463" s="15">
        <v>220</v>
      </c>
      <c r="E463" s="15" t="s">
        <v>39</v>
      </c>
    </row>
    <row r="464" spans="2:5" x14ac:dyDescent="0.35">
      <c r="B464" s="68"/>
      <c r="C464" s="39" t="s">
        <v>351</v>
      </c>
      <c r="D464" s="15">
        <v>440</v>
      </c>
      <c r="E464" s="15" t="s">
        <v>39</v>
      </c>
    </row>
    <row r="465" spans="2:5" x14ac:dyDescent="0.35">
      <c r="B465" s="68"/>
      <c r="C465" s="39" t="s">
        <v>352</v>
      </c>
      <c r="D465" s="15">
        <v>738</v>
      </c>
      <c r="E465" s="15" t="s">
        <v>39</v>
      </c>
    </row>
    <row r="466" spans="2:5" x14ac:dyDescent="0.35">
      <c r="B466" s="68"/>
      <c r="C466" s="39" t="s">
        <v>353</v>
      </c>
      <c r="D466" s="15">
        <v>582</v>
      </c>
      <c r="E466" s="15" t="s">
        <v>39</v>
      </c>
    </row>
    <row r="467" spans="2:5" ht="24.6" x14ac:dyDescent="0.35">
      <c r="B467" s="68"/>
      <c r="C467" s="57" t="s">
        <v>214</v>
      </c>
      <c r="D467" s="64"/>
      <c r="E467" s="64"/>
    </row>
    <row r="468" spans="2:5" x14ac:dyDescent="0.35">
      <c r="B468" s="68"/>
      <c r="C468" s="39" t="s">
        <v>354</v>
      </c>
      <c r="D468" s="15">
        <v>342</v>
      </c>
      <c r="E468" s="15" t="s">
        <v>39</v>
      </c>
    </row>
    <row r="469" spans="2:5" x14ac:dyDescent="0.35">
      <c r="B469" s="68"/>
      <c r="C469" s="39" t="s">
        <v>355</v>
      </c>
      <c r="D469" s="15">
        <v>498</v>
      </c>
      <c r="E469" s="15" t="s">
        <v>39</v>
      </c>
    </row>
    <row r="470" spans="2:5" x14ac:dyDescent="0.35">
      <c r="B470" s="68"/>
      <c r="C470" s="39" t="s">
        <v>356</v>
      </c>
      <c r="D470" s="15">
        <v>40</v>
      </c>
      <c r="E470" s="15" t="s">
        <v>39</v>
      </c>
    </row>
    <row r="471" spans="2:5" x14ac:dyDescent="0.35">
      <c r="B471" s="68"/>
      <c r="C471" s="39" t="s">
        <v>357</v>
      </c>
      <c r="D471" s="15">
        <v>96</v>
      </c>
      <c r="E471" s="15" t="s">
        <v>39</v>
      </c>
    </row>
    <row r="472" spans="2:5" x14ac:dyDescent="0.35">
      <c r="B472" s="68"/>
      <c r="C472" s="39" t="s">
        <v>358</v>
      </c>
      <c r="D472" s="15">
        <v>498</v>
      </c>
      <c r="E472" s="15" t="s">
        <v>39</v>
      </c>
    </row>
    <row r="473" spans="2:5" x14ac:dyDescent="0.35">
      <c r="B473" s="68"/>
      <c r="C473" s="39" t="s">
        <v>359</v>
      </c>
      <c r="D473" s="15">
        <v>246</v>
      </c>
      <c r="E473" s="15" t="s">
        <v>39</v>
      </c>
    </row>
    <row r="474" spans="2:5" x14ac:dyDescent="0.35">
      <c r="B474" s="68"/>
      <c r="C474" s="39" t="s">
        <v>360</v>
      </c>
      <c r="D474" s="15">
        <v>20</v>
      </c>
      <c r="E474" s="15" t="s">
        <v>39</v>
      </c>
    </row>
    <row r="475" spans="2:5" x14ac:dyDescent="0.35">
      <c r="B475" s="68"/>
      <c r="C475" s="39" t="s">
        <v>361</v>
      </c>
      <c r="D475" s="15">
        <v>20</v>
      </c>
      <c r="E475" s="15" t="s">
        <v>39</v>
      </c>
    </row>
    <row r="476" spans="2:5" x14ac:dyDescent="0.35">
      <c r="B476" s="68"/>
      <c r="C476" s="39" t="s">
        <v>362</v>
      </c>
      <c r="D476" s="15">
        <v>20</v>
      </c>
      <c r="E476" s="15" t="s">
        <v>39</v>
      </c>
    </row>
    <row r="477" spans="2:5" x14ac:dyDescent="0.35">
      <c r="B477" s="68"/>
      <c r="C477" s="39" t="s">
        <v>363</v>
      </c>
      <c r="D477" s="15">
        <v>20</v>
      </c>
      <c r="E477" s="15" t="s">
        <v>39</v>
      </c>
    </row>
    <row r="478" spans="2:5" ht="22.8" x14ac:dyDescent="0.35">
      <c r="B478" s="68"/>
      <c r="C478" s="38" t="s">
        <v>364</v>
      </c>
      <c r="D478" s="40"/>
      <c r="E478" s="40"/>
    </row>
    <row r="479" spans="2:5" x14ac:dyDescent="0.35">
      <c r="B479" s="68"/>
      <c r="C479" s="39" t="s">
        <v>365</v>
      </c>
      <c r="D479" s="40">
        <v>121</v>
      </c>
      <c r="E479" s="40" t="s">
        <v>39</v>
      </c>
    </row>
    <row r="480" spans="2:5" x14ac:dyDescent="0.35">
      <c r="B480" s="68"/>
      <c r="C480" s="39" t="s">
        <v>366</v>
      </c>
      <c r="D480" s="40">
        <v>89</v>
      </c>
      <c r="E480" s="40" t="s">
        <v>39</v>
      </c>
    </row>
    <row r="481" spans="2:5" x14ac:dyDescent="0.35">
      <c r="B481" s="68"/>
      <c r="C481" s="39" t="s">
        <v>367</v>
      </c>
      <c r="D481" s="40">
        <v>40</v>
      </c>
      <c r="E481" s="40" t="s">
        <v>39</v>
      </c>
    </row>
    <row r="482" spans="2:5" x14ac:dyDescent="0.35">
      <c r="B482" s="68"/>
      <c r="C482" s="39" t="s">
        <v>368</v>
      </c>
      <c r="D482" s="40">
        <v>12</v>
      </c>
      <c r="E482" s="40" t="s">
        <v>39</v>
      </c>
    </row>
    <row r="483" spans="2:5" ht="22.8" x14ac:dyDescent="0.35">
      <c r="B483" s="68"/>
      <c r="C483" s="38" t="s">
        <v>369</v>
      </c>
      <c r="D483" s="40"/>
      <c r="E483" s="40"/>
    </row>
    <row r="484" spans="2:5" x14ac:dyDescent="0.35">
      <c r="B484" s="68"/>
      <c r="C484" s="39" t="s">
        <v>370</v>
      </c>
      <c r="D484" s="15">
        <v>37</v>
      </c>
      <c r="E484" s="15" t="s">
        <v>39</v>
      </c>
    </row>
    <row r="485" spans="2:5" x14ac:dyDescent="0.35">
      <c r="B485" s="68"/>
      <c r="C485" s="39" t="s">
        <v>371</v>
      </c>
      <c r="D485" s="15">
        <v>125</v>
      </c>
      <c r="E485" s="15" t="s">
        <v>39</v>
      </c>
    </row>
    <row r="486" spans="2:5" x14ac:dyDescent="0.35">
      <c r="B486" s="68"/>
      <c r="C486" s="39" t="s">
        <v>372</v>
      </c>
      <c r="D486" s="15">
        <v>2</v>
      </c>
      <c r="E486" s="15" t="s">
        <v>39</v>
      </c>
    </row>
    <row r="487" spans="2:5" ht="22.8" x14ac:dyDescent="0.35">
      <c r="B487" s="68"/>
      <c r="C487" s="38" t="s">
        <v>373</v>
      </c>
      <c r="D487" s="15"/>
      <c r="E487" s="64"/>
    </row>
    <row r="488" spans="2:5" x14ac:dyDescent="0.35">
      <c r="B488" s="68"/>
      <c r="C488" s="39" t="s">
        <v>374</v>
      </c>
      <c r="D488" s="15">
        <v>2</v>
      </c>
      <c r="E488" s="15" t="s">
        <v>39</v>
      </c>
    </row>
    <row r="489" spans="2:5" x14ac:dyDescent="0.35">
      <c r="B489" s="68"/>
      <c r="C489" s="39" t="s">
        <v>375</v>
      </c>
      <c r="D489" s="15">
        <v>6</v>
      </c>
      <c r="E489" s="15" t="s">
        <v>39</v>
      </c>
    </row>
    <row r="490" spans="2:5" x14ac:dyDescent="0.35">
      <c r="B490" s="68"/>
      <c r="C490" s="39" t="s">
        <v>376</v>
      </c>
      <c r="D490" s="15">
        <v>3</v>
      </c>
      <c r="E490" s="15" t="s">
        <v>39</v>
      </c>
    </row>
    <row r="491" spans="2:5" x14ac:dyDescent="0.35">
      <c r="B491" s="68"/>
      <c r="C491" s="39" t="s">
        <v>377</v>
      </c>
      <c r="D491" s="15">
        <v>76</v>
      </c>
      <c r="E491" s="15" t="s">
        <v>39</v>
      </c>
    </row>
    <row r="492" spans="2:5" x14ac:dyDescent="0.35">
      <c r="B492" s="68"/>
      <c r="C492" s="39" t="s">
        <v>378</v>
      </c>
      <c r="D492" s="15">
        <v>25</v>
      </c>
      <c r="E492" s="15" t="s">
        <v>39</v>
      </c>
    </row>
    <row r="493" spans="2:5" x14ac:dyDescent="0.35">
      <c r="B493" s="68"/>
      <c r="C493" s="39" t="s">
        <v>379</v>
      </c>
      <c r="D493" s="15">
        <v>6</v>
      </c>
      <c r="E493" s="15" t="s">
        <v>39</v>
      </c>
    </row>
    <row r="494" spans="2:5" x14ac:dyDescent="0.35">
      <c r="B494" s="68"/>
      <c r="C494" s="39" t="s">
        <v>380</v>
      </c>
      <c r="D494" s="15">
        <v>22</v>
      </c>
      <c r="E494" s="15" t="s">
        <v>39</v>
      </c>
    </row>
    <row r="495" spans="2:5" x14ac:dyDescent="0.35">
      <c r="B495" s="68"/>
      <c r="C495" s="39" t="s">
        <v>381</v>
      </c>
      <c r="D495" s="15">
        <v>4</v>
      </c>
      <c r="E495" s="15" t="s">
        <v>39</v>
      </c>
    </row>
    <row r="496" spans="2:5" ht="22.8" x14ac:dyDescent="0.35">
      <c r="B496" s="68"/>
      <c r="C496" s="38" t="s">
        <v>382</v>
      </c>
      <c r="D496" s="64"/>
      <c r="E496" s="64"/>
    </row>
    <row r="497" spans="2:5" x14ac:dyDescent="0.35">
      <c r="B497" s="68"/>
      <c r="C497" s="37" t="s">
        <v>375</v>
      </c>
      <c r="D497" s="40">
        <v>10</v>
      </c>
      <c r="E497" s="40" t="s">
        <v>39</v>
      </c>
    </row>
    <row r="498" spans="2:5" x14ac:dyDescent="0.35">
      <c r="B498" s="68"/>
      <c r="C498" s="37" t="s">
        <v>383</v>
      </c>
      <c r="D498" s="40">
        <v>46</v>
      </c>
      <c r="E498" s="40" t="s">
        <v>39</v>
      </c>
    </row>
    <row r="499" spans="2:5" x14ac:dyDescent="0.35">
      <c r="B499" s="68"/>
      <c r="C499" s="37" t="s">
        <v>384</v>
      </c>
      <c r="D499" s="40">
        <v>1</v>
      </c>
      <c r="E499" s="40" t="s">
        <v>39</v>
      </c>
    </row>
    <row r="500" spans="2:5" x14ac:dyDescent="0.35">
      <c r="B500" s="68"/>
      <c r="C500" s="39" t="s">
        <v>379</v>
      </c>
      <c r="D500" s="40">
        <v>22</v>
      </c>
      <c r="E500" s="40" t="s">
        <v>39</v>
      </c>
    </row>
    <row r="501" spans="2:5" x14ac:dyDescent="0.35">
      <c r="B501" s="68"/>
      <c r="C501" s="37" t="s">
        <v>385</v>
      </c>
      <c r="D501" s="40">
        <v>1</v>
      </c>
      <c r="E501" s="40" t="s">
        <v>39</v>
      </c>
    </row>
    <row r="502" spans="2:5" x14ac:dyDescent="0.35">
      <c r="B502" s="68"/>
      <c r="C502" s="37" t="s">
        <v>386</v>
      </c>
      <c r="D502" s="40">
        <v>75</v>
      </c>
      <c r="E502" s="40" t="s">
        <v>39</v>
      </c>
    </row>
    <row r="503" spans="2:5" x14ac:dyDescent="0.35">
      <c r="B503" s="68"/>
      <c r="C503" s="37" t="s">
        <v>387</v>
      </c>
      <c r="D503" s="40">
        <v>4</v>
      </c>
      <c r="E503" s="40" t="s">
        <v>39</v>
      </c>
    </row>
    <row r="504" spans="2:5" x14ac:dyDescent="0.35">
      <c r="B504" s="68"/>
      <c r="C504" s="37" t="s">
        <v>388</v>
      </c>
      <c r="D504" s="40">
        <v>24</v>
      </c>
      <c r="E504" s="40" t="s">
        <v>39</v>
      </c>
    </row>
    <row r="505" spans="2:5" x14ac:dyDescent="0.35">
      <c r="B505" s="68"/>
      <c r="C505" s="37" t="s">
        <v>389</v>
      </c>
      <c r="D505" s="40">
        <v>6</v>
      </c>
      <c r="E505" s="40" t="s">
        <v>39</v>
      </c>
    </row>
    <row r="506" spans="2:5" x14ac:dyDescent="0.35">
      <c r="B506" s="68"/>
      <c r="C506" s="37" t="s">
        <v>390</v>
      </c>
      <c r="D506" s="40">
        <v>1</v>
      </c>
      <c r="E506" s="40" t="s">
        <v>39</v>
      </c>
    </row>
    <row r="507" spans="2:5" x14ac:dyDescent="0.35">
      <c r="B507" s="68"/>
      <c r="C507" s="37" t="s">
        <v>391</v>
      </c>
      <c r="D507" s="40">
        <v>15</v>
      </c>
      <c r="E507" s="40" t="s">
        <v>39</v>
      </c>
    </row>
    <row r="508" spans="2:5" ht="22.8" x14ac:dyDescent="0.35">
      <c r="B508" s="68"/>
      <c r="C508" s="38" t="s">
        <v>392</v>
      </c>
      <c r="D508" s="58"/>
      <c r="E508" s="58"/>
    </row>
    <row r="509" spans="2:5" x14ac:dyDescent="0.35">
      <c r="B509" s="68"/>
      <c r="C509" s="37" t="s">
        <v>393</v>
      </c>
      <c r="D509" s="40">
        <v>84</v>
      </c>
      <c r="E509" s="40" t="s">
        <v>39</v>
      </c>
    </row>
    <row r="510" spans="2:5" ht="22.8" x14ac:dyDescent="0.35">
      <c r="B510" s="68"/>
      <c r="C510" s="38" t="s">
        <v>394</v>
      </c>
      <c r="D510" s="58"/>
      <c r="E510" s="58"/>
    </row>
    <row r="511" spans="2:5" x14ac:dyDescent="0.35">
      <c r="B511" s="68"/>
      <c r="C511" s="37" t="s">
        <v>395</v>
      </c>
      <c r="D511" s="40">
        <v>42</v>
      </c>
      <c r="E511" s="40" t="s">
        <v>39</v>
      </c>
    </row>
    <row r="512" spans="2:5" ht="18.600000000000001" thickBot="1" x14ac:dyDescent="0.4">
      <c r="B512" s="69"/>
      <c r="C512" s="42" t="s">
        <v>396</v>
      </c>
      <c r="D512" s="71">
        <v>4</v>
      </c>
      <c r="E512" s="71" t="s">
        <v>39</v>
      </c>
    </row>
  </sheetData>
  <autoFilter ref="C4:C512"/>
  <mergeCells count="9">
    <mergeCell ref="A3:A4"/>
    <mergeCell ref="B3:B4"/>
    <mergeCell ref="H3:H4"/>
    <mergeCell ref="I3:M3"/>
    <mergeCell ref="N3:N4"/>
    <mergeCell ref="N5:N20"/>
    <mergeCell ref="C3:E3"/>
    <mergeCell ref="F3:F4"/>
    <mergeCell ref="G3:G4"/>
  </mergeCells>
  <pageMargins left="0.7" right="0.7" top="0.75" bottom="0.75" header="0.3" footer="0.3"/>
  <pageSetup paperSize="8" scale="96" fitToHeight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</vt:lpstr>
      <vt:lpstr>Свод!Заголовки_для_печати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2023-11-13T04:22:31Z</dcterms:modified>
</cp:coreProperties>
</file>